
<file path=[Content_Types].xml><?xml version="1.0" encoding="utf-8"?>
<Types xmlns="http://schemas.openxmlformats.org/package/2006/content-types"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Default Extension="rels" ContentType="application/vnd.openxmlformats-package.relationships+xml"/>
  <Default Extension="wmf" ContentType="image/x-wmf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50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5.xml" ContentType="application/vnd.openxmlformats-officedocument.spreadsheetml.externalLink+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53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9440" windowHeight="8190"/>
  </bookViews>
  <sheets>
    <sheet name="Лист1" sheetId="1" r:id="rId1"/>
    <sheet name="Лист2" sheetId="2" r:id="rId2"/>
    <sheet name="Лист3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_xlnm._FilterDatabase" localSheetId="0" hidden="1">Лист1!$H$4:$H$388</definedName>
  </definedNames>
  <calcPr calcId="124519"/>
</workbook>
</file>

<file path=xl/calcChain.xml><?xml version="1.0" encoding="utf-8"?>
<calcChain xmlns="http://schemas.openxmlformats.org/spreadsheetml/2006/main">
  <c r="F388" i="1"/>
  <c r="F387"/>
  <c r="F386"/>
  <c r="F385"/>
  <c r="F384"/>
  <c r="F383"/>
  <c r="F382" l="1"/>
  <c r="F381"/>
  <c r="F380"/>
  <c r="F379"/>
  <c r="F378"/>
  <c r="F377"/>
  <c r="F376" l="1"/>
  <c r="F375"/>
  <c r="F374"/>
  <c r="F373"/>
  <c r="F372"/>
  <c r="F371"/>
  <c r="F370"/>
  <c r="F369"/>
  <c r="F368"/>
  <c r="F367" l="1"/>
  <c r="F366"/>
  <c r="F365"/>
  <c r="F364"/>
  <c r="F363" l="1"/>
  <c r="F362"/>
  <c r="F361" l="1"/>
  <c r="F360"/>
  <c r="F359" l="1"/>
  <c r="F358"/>
  <c r="F357"/>
  <c r="F356" l="1"/>
  <c r="F355" l="1"/>
  <c r="F354"/>
  <c r="F353"/>
  <c r="F352"/>
  <c r="F351"/>
  <c r="F350"/>
  <c r="F349"/>
  <c r="F348"/>
  <c r="F347" l="1"/>
  <c r="F346"/>
  <c r="F345"/>
  <c r="F344"/>
  <c r="F343"/>
  <c r="F342"/>
  <c r="F341"/>
  <c r="F340"/>
  <c r="F339"/>
  <c r="F338"/>
  <c r="F337" l="1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 l="1"/>
  <c r="F314"/>
  <c r="F313"/>
  <c r="F312"/>
  <c r="F311"/>
  <c r="F310"/>
  <c r="F309"/>
  <c r="F308"/>
  <c r="F307"/>
  <c r="F306"/>
  <c r="F305"/>
  <c r="F304"/>
  <c r="F303"/>
  <c r="F302"/>
  <c r="F301" l="1"/>
  <c r="F300"/>
  <c r="F299"/>
  <c r="F298"/>
  <c r="F297"/>
  <c r="F296"/>
  <c r="F295"/>
  <c r="F294"/>
  <c r="F293"/>
  <c r="F292"/>
  <c r="F291" l="1"/>
  <c r="F290"/>
  <c r="F289"/>
  <c r="F288"/>
  <c r="F287"/>
  <c r="F286"/>
  <c r="F285"/>
  <c r="F284"/>
  <c r="F283" l="1"/>
  <c r="F282"/>
  <c r="F281"/>
  <c r="F280"/>
  <c r="F279"/>
  <c r="F278" l="1"/>
  <c r="F277"/>
  <c r="F276"/>
  <c r="F275"/>
  <c r="F274"/>
  <c r="F273"/>
  <c r="F272"/>
  <c r="F271" l="1"/>
  <c r="F270"/>
  <c r="F269"/>
  <c r="F268"/>
  <c r="F267"/>
  <c r="F266"/>
  <c r="F265" l="1"/>
  <c r="F264"/>
  <c r="F263"/>
  <c r="F262"/>
  <c r="F261"/>
  <c r="F260"/>
  <c r="F259" l="1"/>
  <c r="F258"/>
  <c r="F257"/>
  <c r="F256"/>
  <c r="F255"/>
  <c r="F254"/>
  <c r="F253" l="1"/>
  <c r="F252"/>
  <c r="F251" l="1"/>
  <c r="F250"/>
  <c r="F249"/>
  <c r="F248"/>
  <c r="F247"/>
  <c r="F246" l="1"/>
  <c r="F245"/>
  <c r="F244"/>
  <c r="F243" l="1"/>
  <c r="F242" l="1"/>
  <c r="F241"/>
  <c r="F240"/>
  <c r="F239"/>
  <c r="F238"/>
  <c r="F237"/>
  <c r="F236"/>
  <c r="F235"/>
  <c r="F234"/>
  <c r="F233"/>
  <c r="F232" l="1"/>
  <c r="F231"/>
  <c r="F230"/>
  <c r="F229"/>
  <c r="F228"/>
  <c r="F227"/>
  <c r="F225" l="1"/>
  <c r="F224"/>
  <c r="F223"/>
  <c r="F222"/>
  <c r="F221"/>
  <c r="F220"/>
  <c r="F219"/>
  <c r="F218"/>
  <c r="F217"/>
  <c r="F216"/>
  <c r="F213" l="1"/>
  <c r="F212"/>
  <c r="F211"/>
  <c r="F210"/>
  <c r="F209"/>
  <c r="F208"/>
  <c r="F207" l="1"/>
  <c r="F206"/>
  <c r="F205"/>
  <c r="F174"/>
  <c r="F173"/>
  <c r="F172"/>
  <c r="F171"/>
  <c r="F170"/>
  <c r="F169"/>
  <c r="F168"/>
  <c r="F167"/>
  <c r="F166"/>
  <c r="F165"/>
  <c r="F164"/>
  <c r="F163"/>
  <c r="F159" l="1"/>
  <c r="F158"/>
  <c r="F157"/>
  <c r="F156"/>
  <c r="F155"/>
  <c r="F154"/>
  <c r="F153"/>
  <c r="F152"/>
  <c r="F151"/>
  <c r="F150"/>
  <c r="F149"/>
  <c r="F148"/>
  <c r="F147"/>
  <c r="F146"/>
  <c r="F197" l="1"/>
  <c r="F196"/>
  <c r="F195"/>
  <c r="F194"/>
  <c r="F193"/>
  <c r="F192"/>
  <c r="F191"/>
  <c r="F190"/>
  <c r="F189"/>
  <c r="F188"/>
  <c r="F187" l="1"/>
  <c r="F186"/>
  <c r="F185"/>
  <c r="F184"/>
  <c r="F183"/>
  <c r="F182" l="1"/>
  <c r="F181"/>
  <c r="F180"/>
  <c r="F179"/>
  <c r="F178"/>
  <c r="F177"/>
  <c r="F176"/>
  <c r="F175"/>
  <c r="F142" l="1"/>
  <c r="F141"/>
  <c r="F140"/>
  <c r="F139" l="1"/>
  <c r="F138" l="1"/>
  <c r="F137"/>
  <c r="F136"/>
  <c r="F135"/>
  <c r="F134"/>
  <c r="F133"/>
  <c r="F132"/>
  <c r="F131"/>
  <c r="F130"/>
  <c r="F129" l="1"/>
  <c r="F128"/>
  <c r="F127"/>
  <c r="F126"/>
  <c r="F125"/>
  <c r="F124"/>
  <c r="F123"/>
  <c r="F122"/>
  <c r="F121" l="1"/>
  <c r="F120"/>
  <c r="F119"/>
  <c r="F118"/>
  <c r="F117"/>
  <c r="F116"/>
  <c r="F115"/>
  <c r="F114"/>
  <c r="F113" l="1"/>
  <c r="F112"/>
  <c r="F111"/>
  <c r="F110"/>
  <c r="F109"/>
  <c r="F108"/>
  <c r="F107"/>
  <c r="F106"/>
  <c r="F105"/>
  <c r="F103" l="1"/>
  <c r="F102"/>
  <c r="F200"/>
  <c r="F199"/>
  <c r="F198"/>
  <c r="F94" l="1"/>
  <c r="F93"/>
  <c r="F92"/>
  <c r="F91" l="1"/>
  <c r="F90"/>
  <c r="F89"/>
  <c r="F88"/>
  <c r="F87" l="1"/>
  <c r="F86"/>
  <c r="F85"/>
  <c r="F84"/>
  <c r="F69" l="1"/>
  <c r="F68"/>
  <c r="F67"/>
  <c r="F66"/>
  <c r="F65" l="1"/>
  <c r="F64"/>
  <c r="F63"/>
  <c r="F62"/>
  <c r="F61"/>
  <c r="F60"/>
  <c r="F98" l="1"/>
  <c r="F95" l="1"/>
  <c r="F59" l="1"/>
  <c r="F58" l="1"/>
  <c r="F57" l="1"/>
  <c r="F56"/>
  <c r="F55"/>
  <c r="F54" l="1"/>
  <c r="F53"/>
  <c r="F52"/>
  <c r="F51"/>
  <c r="F50"/>
  <c r="F49"/>
  <c r="F48"/>
  <c r="F47"/>
  <c r="F46"/>
  <c r="F45" l="1"/>
  <c r="F44"/>
  <c r="F43"/>
  <c r="F42"/>
  <c r="F41"/>
  <c r="F40" l="1"/>
  <c r="F39"/>
  <c r="F38"/>
  <c r="F37"/>
  <c r="F36" l="1"/>
  <c r="F35"/>
  <c r="F34"/>
  <c r="F33"/>
  <c r="F32"/>
  <c r="F31"/>
  <c r="F26" l="1"/>
  <c r="F19"/>
  <c r="F24"/>
  <c r="F20"/>
  <c r="F23"/>
  <c r="F18"/>
  <c r="F28"/>
  <c r="F30"/>
  <c r="F21"/>
  <c r="F22"/>
  <c r="F27"/>
  <c r="F25"/>
  <c r="F29"/>
  <c r="F17"/>
</calcChain>
</file>

<file path=xl/sharedStrings.xml><?xml version="1.0" encoding="utf-8"?>
<sst xmlns="http://schemas.openxmlformats.org/spreadsheetml/2006/main" count="1933" uniqueCount="534">
  <si>
    <t>Фамилия</t>
  </si>
  <si>
    <t>Имя</t>
  </si>
  <si>
    <t>Отчество</t>
  </si>
  <si>
    <t>Уровень (класс) обучения</t>
  </si>
  <si>
    <t>Тип диплома</t>
  </si>
  <si>
    <t>Результат (балл)</t>
  </si>
  <si>
    <t>Октябрьский (с )</t>
  </si>
  <si>
    <t xml:space="preserve">Осипов </t>
  </si>
  <si>
    <t>Дмитрий</t>
  </si>
  <si>
    <t xml:space="preserve"> Евгеньевич</t>
  </si>
  <si>
    <t>победитель</t>
  </si>
  <si>
    <t xml:space="preserve">Воробьева </t>
  </si>
  <si>
    <t>Владислава</t>
  </si>
  <si>
    <t>Антоновна</t>
  </si>
  <si>
    <t>призер</t>
  </si>
  <si>
    <t>Незнамова</t>
  </si>
  <si>
    <t>Елизавета</t>
  </si>
  <si>
    <t>Александровна</t>
  </si>
  <si>
    <t>Бессарабова</t>
  </si>
  <si>
    <t>Алексеевна</t>
  </si>
  <si>
    <t>Муниципальное бюджетное общеобразовательное учреждение лицей №82 им А.Н. Знаменского</t>
  </si>
  <si>
    <t>участник</t>
  </si>
  <si>
    <t>Черникова</t>
  </si>
  <si>
    <t>Полина</t>
  </si>
  <si>
    <t>Евгеньена</t>
  </si>
  <si>
    <t>Муниципальное бюджетное общеобразовательное учреждение средняя общеобразовательная школа №72</t>
  </si>
  <si>
    <t>Овчаренко</t>
  </si>
  <si>
    <t>Мария</t>
  </si>
  <si>
    <t>Сергеевна</t>
  </si>
  <si>
    <t xml:space="preserve">Целых </t>
  </si>
  <si>
    <t>Кристина</t>
  </si>
  <si>
    <t>Юрьевна</t>
  </si>
  <si>
    <t>Муниципальное бюджетное общеобразовательное учреждение средняя общеобразовательная школа №52</t>
  </si>
  <si>
    <t>Козлова</t>
  </si>
  <si>
    <t>Варвара</t>
  </si>
  <si>
    <t>Ивановна</t>
  </si>
  <si>
    <t>Онбыш</t>
  </si>
  <si>
    <t>Тимофей</t>
  </si>
  <si>
    <t>Васильевич</t>
  </si>
  <si>
    <t>Муниципальное бюджетное общеобразовательное учреждение средняя общеобразовательная школа №23</t>
  </si>
  <si>
    <t>Овчарова</t>
  </si>
  <si>
    <t>Ева</t>
  </si>
  <si>
    <t>Романовна</t>
  </si>
  <si>
    <t>Муниципальное бюджетное общеобразовательное учреждение средняя общеобразовательная школа №6</t>
  </si>
  <si>
    <t>Октябрьский (с)</t>
  </si>
  <si>
    <t>Воронкина</t>
  </si>
  <si>
    <t>Виктория</t>
  </si>
  <si>
    <t>Викторовна</t>
  </si>
  <si>
    <t>Степаненко</t>
  </si>
  <si>
    <t>Владислав</t>
  </si>
  <si>
    <t>Дмитриевич</t>
  </si>
  <si>
    <t>Осадчий</t>
  </si>
  <si>
    <t xml:space="preserve">Михаил </t>
  </si>
  <si>
    <t>Сергеевич</t>
  </si>
  <si>
    <t>Рыбальченко</t>
  </si>
  <si>
    <t xml:space="preserve">Никита </t>
  </si>
  <si>
    <t>Мастрикова</t>
  </si>
  <si>
    <t>Анна</t>
  </si>
  <si>
    <t>Вячеславовна</t>
  </si>
  <si>
    <t xml:space="preserve">Кручинин </t>
  </si>
  <si>
    <t>Никита</t>
  </si>
  <si>
    <t>Черненькая</t>
  </si>
  <si>
    <t xml:space="preserve"> София</t>
  </si>
  <si>
    <t>Борисовна</t>
  </si>
  <si>
    <t>Саратовскова</t>
  </si>
  <si>
    <t>Алина</t>
  </si>
  <si>
    <t>Алексеев</t>
  </si>
  <si>
    <t>Михаил</t>
  </si>
  <si>
    <t>Машошина</t>
  </si>
  <si>
    <t>Ольга</t>
  </si>
  <si>
    <t>Олеговна</t>
  </si>
  <si>
    <t>Зайцева</t>
  </si>
  <si>
    <t xml:space="preserve"> Анна</t>
  </si>
  <si>
    <t>Дмитриевна</t>
  </si>
  <si>
    <t>Огурцова</t>
  </si>
  <si>
    <t>Анастасия</t>
  </si>
  <si>
    <t>Анатольевна</t>
  </si>
  <si>
    <t>Воробьёва</t>
  </si>
  <si>
    <t>Осипова</t>
  </si>
  <si>
    <t xml:space="preserve">Политанский </t>
  </si>
  <si>
    <t>Артем</t>
  </si>
  <si>
    <t>Евгеньевич</t>
  </si>
  <si>
    <t>Калашникова</t>
  </si>
  <si>
    <t>Токарева</t>
  </si>
  <si>
    <t>Дарья</t>
  </si>
  <si>
    <t>Хохлов</t>
  </si>
  <si>
    <t>Семеняк</t>
  </si>
  <si>
    <t>Александрович</t>
  </si>
  <si>
    <t>Сулайманова</t>
  </si>
  <si>
    <t>Мехрибан</t>
  </si>
  <si>
    <t>Ансаровна</t>
  </si>
  <si>
    <t xml:space="preserve">Скалиух </t>
  </si>
  <si>
    <t xml:space="preserve">Елизавета </t>
  </si>
  <si>
    <t>Андреевна</t>
  </si>
  <si>
    <t>Кучерявая</t>
  </si>
  <si>
    <t>Маргарита</t>
  </si>
  <si>
    <t>Цагельник</t>
  </si>
  <si>
    <t>Таисия</t>
  </si>
  <si>
    <t xml:space="preserve">Башарова </t>
  </si>
  <si>
    <t xml:space="preserve">Анита </t>
  </si>
  <si>
    <t>Дмитриева</t>
  </si>
  <si>
    <t>Яна</t>
  </si>
  <si>
    <t>Васеев</t>
  </si>
  <si>
    <t>Максим</t>
  </si>
  <si>
    <t>Пальцева</t>
  </si>
  <si>
    <t>Кайрис</t>
  </si>
  <si>
    <t>Владимировна</t>
  </si>
  <si>
    <t xml:space="preserve">Демидова </t>
  </si>
  <si>
    <t>Екатерина</t>
  </si>
  <si>
    <t>Карпикова</t>
  </si>
  <si>
    <t>Гусакова</t>
  </si>
  <si>
    <t>Валерия</t>
  </si>
  <si>
    <t>Павловна</t>
  </si>
  <si>
    <t>Галстян</t>
  </si>
  <si>
    <t>Диана</t>
  </si>
  <si>
    <t>Геворговна</t>
  </si>
  <si>
    <t xml:space="preserve">Калмыкова </t>
  </si>
  <si>
    <t>Злата</t>
  </si>
  <si>
    <t xml:space="preserve">Зайцева </t>
  </si>
  <si>
    <t>Коробейникова</t>
  </si>
  <si>
    <t>Артемовна</t>
  </si>
  <si>
    <t xml:space="preserve">Дергунова </t>
  </si>
  <si>
    <t xml:space="preserve">Софья </t>
  </si>
  <si>
    <t xml:space="preserve">Лазарева </t>
  </si>
  <si>
    <t>Евгеньевна</t>
  </si>
  <si>
    <t>Коркин</t>
  </si>
  <si>
    <t>Леонид</t>
  </si>
  <si>
    <t>Юрьевич</t>
  </si>
  <si>
    <t>София</t>
  </si>
  <si>
    <t xml:space="preserve">Каширская </t>
  </si>
  <si>
    <t>Николаевна</t>
  </si>
  <si>
    <t>Мигулева</t>
  </si>
  <si>
    <t>Шатравин</t>
  </si>
  <si>
    <t>Олегович</t>
  </si>
  <si>
    <t>Сухарева</t>
  </si>
  <si>
    <t>Ксения</t>
  </si>
  <si>
    <t>призёр</t>
  </si>
  <si>
    <t>Нечаев</t>
  </si>
  <si>
    <t>Денисович</t>
  </si>
  <si>
    <t>Веренич</t>
  </si>
  <si>
    <t>Руслана</t>
  </si>
  <si>
    <t>Расколотько</t>
  </si>
  <si>
    <t xml:space="preserve">Бадалов </t>
  </si>
  <si>
    <t>Жан</t>
  </si>
  <si>
    <t>Вагифович</t>
  </si>
  <si>
    <t>Гудкова</t>
  </si>
  <si>
    <t>Дорошенко</t>
  </si>
  <si>
    <t xml:space="preserve">Сапрыкин </t>
  </si>
  <si>
    <t>Елисей</t>
  </si>
  <si>
    <t>Станиславович</t>
  </si>
  <si>
    <t>Шикута</t>
  </si>
  <si>
    <t>Васильевна</t>
  </si>
  <si>
    <t xml:space="preserve">Панченко </t>
  </si>
  <si>
    <t>Цьось</t>
  </si>
  <si>
    <t>Татьяна</t>
  </si>
  <si>
    <t>Задорожняя</t>
  </si>
  <si>
    <t>Виктоовна</t>
  </si>
  <si>
    <t>Зубкова</t>
  </si>
  <si>
    <t xml:space="preserve">Дарья </t>
  </si>
  <si>
    <t xml:space="preserve">Шкондина </t>
  </si>
  <si>
    <t xml:space="preserve">Мария </t>
  </si>
  <si>
    <t xml:space="preserve">Попова </t>
  </si>
  <si>
    <t>Вероника</t>
  </si>
  <si>
    <t xml:space="preserve">Анна </t>
  </si>
  <si>
    <t>Егорова</t>
  </si>
  <si>
    <t xml:space="preserve">Алина </t>
  </si>
  <si>
    <t>Рыжов</t>
  </si>
  <si>
    <t>Николай</t>
  </si>
  <si>
    <t>Вячеславович</t>
  </si>
  <si>
    <t xml:space="preserve">Николова </t>
  </si>
  <si>
    <t xml:space="preserve">София </t>
  </si>
  <si>
    <t xml:space="preserve">Васильевна </t>
  </si>
  <si>
    <t>Соколов</t>
  </si>
  <si>
    <t>Родион</t>
  </si>
  <si>
    <t xml:space="preserve">Черненькая </t>
  </si>
  <si>
    <t xml:space="preserve">Сальманова </t>
  </si>
  <si>
    <t>Юлия</t>
  </si>
  <si>
    <t xml:space="preserve">Марущенко </t>
  </si>
  <si>
    <t>Кирилл</t>
  </si>
  <si>
    <t>Валерьевич</t>
  </si>
  <si>
    <t xml:space="preserve">Пятибратова </t>
  </si>
  <si>
    <t>Павленко</t>
  </si>
  <si>
    <t>Кривобокова</t>
  </si>
  <si>
    <t>Карина</t>
  </si>
  <si>
    <t>Склярова</t>
  </si>
  <si>
    <t>Александра</t>
  </si>
  <si>
    <t>Клименко</t>
  </si>
  <si>
    <t xml:space="preserve">Виктория </t>
  </si>
  <si>
    <t>Сергей</t>
  </si>
  <si>
    <t>Александр</t>
  </si>
  <si>
    <t>Исаев</t>
  </si>
  <si>
    <t xml:space="preserve">Сергей </t>
  </si>
  <si>
    <t xml:space="preserve"> Черножукова </t>
  </si>
  <si>
    <t>Руслановна</t>
  </si>
  <si>
    <t>Матвеев</t>
  </si>
  <si>
    <t>Вадим</t>
  </si>
  <si>
    <t>Шепелев</t>
  </si>
  <si>
    <t>Даниил</t>
  </si>
  <si>
    <t>Самсонов</t>
  </si>
  <si>
    <t>Андрей</t>
  </si>
  <si>
    <t>ОБЖ</t>
  </si>
  <si>
    <t>Цапко</t>
  </si>
  <si>
    <t>Большенко</t>
  </si>
  <si>
    <t>Вячеслав</t>
  </si>
  <si>
    <t xml:space="preserve">Владимирович </t>
  </si>
  <si>
    <t>Ченцова</t>
  </si>
  <si>
    <t>Семеновна</t>
  </si>
  <si>
    <t>Заборский</t>
  </si>
  <si>
    <t>Максимович</t>
  </si>
  <si>
    <t>Беликова</t>
  </si>
  <si>
    <t>Кручинин</t>
  </si>
  <si>
    <t>Данилов</t>
  </si>
  <si>
    <t>Сурцев</t>
  </si>
  <si>
    <t>Егор</t>
  </si>
  <si>
    <t>Игоревич</t>
  </si>
  <si>
    <t>Чеботарев</t>
  </si>
  <si>
    <t>Владимирович</t>
  </si>
  <si>
    <t>Голубов</t>
  </si>
  <si>
    <t>Милоенко</t>
  </si>
  <si>
    <t>Вадимович</t>
  </si>
  <si>
    <t>Слесарева</t>
  </si>
  <si>
    <t>Лазарева</t>
  </si>
  <si>
    <t>Чупров</t>
  </si>
  <si>
    <t>Духопельникова</t>
  </si>
  <si>
    <t>Витальевна</t>
  </si>
  <si>
    <t>Гринюк</t>
  </si>
  <si>
    <t xml:space="preserve">Андрей </t>
  </si>
  <si>
    <t>Камалова</t>
  </si>
  <si>
    <t>Геннадьевна</t>
  </si>
  <si>
    <t>Кандейкина</t>
  </si>
  <si>
    <t>Ангелина</t>
  </si>
  <si>
    <t>Сорока</t>
  </si>
  <si>
    <t>Петровна</t>
  </si>
  <si>
    <t>Шелеева</t>
  </si>
  <si>
    <t>Калерия</t>
  </si>
  <si>
    <t>Литовко</t>
  </si>
  <si>
    <t xml:space="preserve">Калашникова </t>
  </si>
  <si>
    <t xml:space="preserve">Юлия </t>
  </si>
  <si>
    <t>Кашина</t>
  </si>
  <si>
    <t>Крищенко</t>
  </si>
  <si>
    <t>Игоревна</t>
  </si>
  <si>
    <t>Приходько</t>
  </si>
  <si>
    <t>Игорь</t>
  </si>
  <si>
    <t>Алексеевич</t>
  </si>
  <si>
    <t>Щепеткова</t>
  </si>
  <si>
    <t>Лобовикова</t>
  </si>
  <si>
    <t xml:space="preserve">Чебанюк </t>
  </si>
  <si>
    <t>Колесникова</t>
  </si>
  <si>
    <t>Нина</t>
  </si>
  <si>
    <t xml:space="preserve">Лысенко </t>
  </si>
  <si>
    <t xml:space="preserve">Демина </t>
  </si>
  <si>
    <t xml:space="preserve"> Евгеньевна</t>
  </si>
  <si>
    <t xml:space="preserve">Ксения </t>
  </si>
  <si>
    <t>Комаров</t>
  </si>
  <si>
    <t>Крылова</t>
  </si>
  <si>
    <t xml:space="preserve">Кудрявцева </t>
  </si>
  <si>
    <t>Шумилова</t>
  </si>
  <si>
    <t>Михайловна</t>
  </si>
  <si>
    <t>Козубенко</t>
  </si>
  <si>
    <t>Марк</t>
  </si>
  <si>
    <t>Михайлович</t>
  </si>
  <si>
    <t>Позднякова</t>
  </si>
  <si>
    <t>Шмелев</t>
  </si>
  <si>
    <t xml:space="preserve">Дуваров  </t>
  </si>
  <si>
    <t>Евгений</t>
  </si>
  <si>
    <t>Николаевич</t>
  </si>
  <si>
    <t>Денисовна</t>
  </si>
  <si>
    <t>Гулина</t>
  </si>
  <si>
    <t>Саломатина</t>
  </si>
  <si>
    <t xml:space="preserve">Романенко </t>
  </si>
  <si>
    <t xml:space="preserve">Анастасия </t>
  </si>
  <si>
    <t>Фокина</t>
  </si>
  <si>
    <t>Бузнякова</t>
  </si>
  <si>
    <t>Елисеева</t>
  </si>
  <si>
    <t>Витория</t>
  </si>
  <si>
    <t>Сидоренко</t>
  </si>
  <si>
    <t>Павлович</t>
  </si>
  <si>
    <t>Маркова</t>
  </si>
  <si>
    <t xml:space="preserve">Шатравин </t>
  </si>
  <si>
    <t xml:space="preserve">Цветкова </t>
  </si>
  <si>
    <t>Федоровна</t>
  </si>
  <si>
    <t>Мизина</t>
  </si>
  <si>
    <t xml:space="preserve">Александра </t>
  </si>
  <si>
    <t>Илья</t>
  </si>
  <si>
    <t>Кашарный</t>
  </si>
  <si>
    <t>Романович</t>
  </si>
  <si>
    <t>Хачатрян</t>
  </si>
  <si>
    <t>Аршак</t>
  </si>
  <si>
    <t>Агаронович</t>
  </si>
  <si>
    <t>Садыков</t>
  </si>
  <si>
    <t xml:space="preserve"> Артем</t>
  </si>
  <si>
    <t xml:space="preserve">Пивненко </t>
  </si>
  <si>
    <t>Стефаниди</t>
  </si>
  <si>
    <t>Константинович</t>
  </si>
  <si>
    <t>Доктаревич</t>
  </si>
  <si>
    <t>Георгий</t>
  </si>
  <si>
    <t>Геннадьевич</t>
  </si>
  <si>
    <t>Заец</t>
  </si>
  <si>
    <t>Роман</t>
  </si>
  <si>
    <t xml:space="preserve">Демчук </t>
  </si>
  <si>
    <t>Богдан</t>
  </si>
  <si>
    <t>Сетраков</t>
  </si>
  <si>
    <t>Андреевич</t>
  </si>
  <si>
    <t xml:space="preserve">Терещенко </t>
  </si>
  <si>
    <t xml:space="preserve">Бурцев </t>
  </si>
  <si>
    <t>Степан</t>
  </si>
  <si>
    <t>Велько</t>
  </si>
  <si>
    <t>Орлов</t>
  </si>
  <si>
    <t>Софья</t>
  </si>
  <si>
    <t>Потолова</t>
  </si>
  <si>
    <t>Наталья</t>
  </si>
  <si>
    <t>Жилина</t>
  </si>
  <si>
    <t xml:space="preserve">Беликова </t>
  </si>
  <si>
    <t>Лодянова</t>
  </si>
  <si>
    <t>Долматова</t>
  </si>
  <si>
    <t>Арина</t>
  </si>
  <si>
    <t xml:space="preserve">Булатова </t>
  </si>
  <si>
    <t>Цыганкова</t>
  </si>
  <si>
    <t>Милена</t>
  </si>
  <si>
    <t>Божко</t>
  </si>
  <si>
    <t>Константиновна</t>
  </si>
  <si>
    <t>Субботина</t>
  </si>
  <si>
    <t>Светлана</t>
  </si>
  <si>
    <t>Патлачева</t>
  </si>
  <si>
    <t xml:space="preserve">Просвирина </t>
  </si>
  <si>
    <t>Предмет</t>
  </si>
  <si>
    <t>Дутов</t>
  </si>
  <si>
    <t>Павел</t>
  </si>
  <si>
    <t>Байденко</t>
  </si>
  <si>
    <t>Олеся</t>
  </si>
  <si>
    <t>Юрьевн</t>
  </si>
  <si>
    <t>Мынзату</t>
  </si>
  <si>
    <t>Лященко</t>
  </si>
  <si>
    <t>Нюхарева</t>
  </si>
  <si>
    <t>Голобородько</t>
  </si>
  <si>
    <t>Ермоленко</t>
  </si>
  <si>
    <t>Кира</t>
  </si>
  <si>
    <t>Влада</t>
  </si>
  <si>
    <t>Ступина</t>
  </si>
  <si>
    <t>Суркова</t>
  </si>
  <si>
    <t>Вадимовна</t>
  </si>
  <si>
    <t>Еремеев</t>
  </si>
  <si>
    <t>Виктор</t>
  </si>
  <si>
    <t>Ставничая</t>
  </si>
  <si>
    <t>Кружилина</t>
  </si>
  <si>
    <t>Чернобровкина</t>
  </si>
  <si>
    <t>Алена</t>
  </si>
  <si>
    <t>Юхнова</t>
  </si>
  <si>
    <t xml:space="preserve">Караченцева </t>
  </si>
  <si>
    <t>Политанский</t>
  </si>
  <si>
    <t xml:space="preserve">Машошина </t>
  </si>
  <si>
    <t xml:space="preserve">Ольга </t>
  </si>
  <si>
    <t xml:space="preserve">Демидюк </t>
  </si>
  <si>
    <t>Максимовна</t>
  </si>
  <si>
    <t>Немцева</t>
  </si>
  <si>
    <t>Хилько</t>
  </si>
  <si>
    <t>Скорый</t>
  </si>
  <si>
    <t>Всеволод</t>
  </si>
  <si>
    <t>Доценко</t>
  </si>
  <si>
    <t>Нейковчан</t>
  </si>
  <si>
    <t>Сейранян</t>
  </si>
  <si>
    <t>Самвел</t>
  </si>
  <si>
    <t>Гагикович</t>
  </si>
  <si>
    <t>Каширская</t>
  </si>
  <si>
    <t>Анастася</t>
  </si>
  <si>
    <t>Лесных</t>
  </si>
  <si>
    <t xml:space="preserve">Дмитриевна </t>
  </si>
  <si>
    <t>Пономарев</t>
  </si>
  <si>
    <t xml:space="preserve">Литвинова </t>
  </si>
  <si>
    <t>Штром</t>
  </si>
  <si>
    <t>Станиславовна</t>
  </si>
  <si>
    <t xml:space="preserve">Куликова </t>
  </si>
  <si>
    <t>Демина</t>
  </si>
  <si>
    <t>Коротеев</t>
  </si>
  <si>
    <t xml:space="preserve">Евгений </t>
  </si>
  <si>
    <t xml:space="preserve">Устименко </t>
  </si>
  <si>
    <t>Башта</t>
  </si>
  <si>
    <t>Юрченко</t>
  </si>
  <si>
    <t>Вароди</t>
  </si>
  <si>
    <t>Юдаева</t>
  </si>
  <si>
    <t xml:space="preserve">Сохинов </t>
  </si>
  <si>
    <t>Нагорская</t>
  </si>
  <si>
    <t xml:space="preserve">Каролина </t>
  </si>
  <si>
    <t>Понтус</t>
  </si>
  <si>
    <t>Лев</t>
  </si>
  <si>
    <t>Виленович</t>
  </si>
  <si>
    <t xml:space="preserve">Елисеева </t>
  </si>
  <si>
    <t>Дроголова</t>
  </si>
  <si>
    <t>Качаева</t>
  </si>
  <si>
    <t>Световая</t>
  </si>
  <si>
    <t>Шульженко</t>
  </si>
  <si>
    <t>Константин</t>
  </si>
  <si>
    <t>Гражданович</t>
  </si>
  <si>
    <t>Рамиль</t>
  </si>
  <si>
    <t xml:space="preserve">Тихонова </t>
  </si>
  <si>
    <t xml:space="preserve">Коркин </t>
  </si>
  <si>
    <t>Харитонова</t>
  </si>
  <si>
    <t>Зайцев</t>
  </si>
  <si>
    <t>Резников</t>
  </si>
  <si>
    <t>Данил</t>
  </si>
  <si>
    <t>Шевняков</t>
  </si>
  <si>
    <t>Световой</t>
  </si>
  <si>
    <t>Пшеничников</t>
  </si>
  <si>
    <t>Алексей</t>
  </si>
  <si>
    <t xml:space="preserve">Маслов </t>
  </si>
  <si>
    <t>Шепеткова</t>
  </si>
  <si>
    <t xml:space="preserve">Вихров </t>
  </si>
  <si>
    <t>Матвей</t>
  </si>
  <si>
    <t xml:space="preserve">Михайлова </t>
  </si>
  <si>
    <t xml:space="preserve">Назарова </t>
  </si>
  <si>
    <t>Чайченкова</t>
  </si>
  <si>
    <t>Галина</t>
  </si>
  <si>
    <t>Подройкин</t>
  </si>
  <si>
    <t>Семён</t>
  </si>
  <si>
    <t>Мирошникова</t>
  </si>
  <si>
    <t xml:space="preserve">Антипова </t>
  </si>
  <si>
    <t>Самко</t>
  </si>
  <si>
    <t xml:space="preserve">Осипова </t>
  </si>
  <si>
    <t>Давыдов</t>
  </si>
  <si>
    <t>Эмиль</t>
  </si>
  <si>
    <t>Антонович</t>
  </si>
  <si>
    <t>Батурова</t>
  </si>
  <si>
    <t>Григорьева</t>
  </si>
  <si>
    <t>Ирина</t>
  </si>
  <si>
    <t>Костылева</t>
  </si>
  <si>
    <t xml:space="preserve">Машуров </t>
  </si>
  <si>
    <t xml:space="preserve">Александр </t>
  </si>
  <si>
    <t>Евгеньнвич</t>
  </si>
  <si>
    <t xml:space="preserve">Ялова </t>
  </si>
  <si>
    <t>Цыбулько</t>
  </si>
  <si>
    <t xml:space="preserve">Карпикова </t>
  </si>
  <si>
    <t>Тихонова</t>
  </si>
  <si>
    <t xml:space="preserve">Злата </t>
  </si>
  <si>
    <t xml:space="preserve">Черножукова </t>
  </si>
  <si>
    <t>Даниелян</t>
  </si>
  <si>
    <t>Шушан</t>
  </si>
  <si>
    <t>Арменовна</t>
  </si>
  <si>
    <t>Кочина</t>
  </si>
  <si>
    <t>Юлиана</t>
  </si>
  <si>
    <t>Холодова</t>
  </si>
  <si>
    <t>Виолетта</t>
  </si>
  <si>
    <t>Сиволобова</t>
  </si>
  <si>
    <t>Овчинникова</t>
  </si>
  <si>
    <t>Апрелова</t>
  </si>
  <si>
    <t>Хронюк</t>
  </si>
  <si>
    <t xml:space="preserve">Мастрикова </t>
  </si>
  <si>
    <t xml:space="preserve">Катунина </t>
  </si>
  <si>
    <t xml:space="preserve">Виолетта </t>
  </si>
  <si>
    <t>Ефимова</t>
  </si>
  <si>
    <t>Табаровец</t>
  </si>
  <si>
    <t>Демидюк</t>
  </si>
  <si>
    <t xml:space="preserve">Валерия </t>
  </si>
  <si>
    <t>Цветкова</t>
  </si>
  <si>
    <t>Орлова</t>
  </si>
  <si>
    <t>Эфендиева</t>
  </si>
  <si>
    <t>Захаровна</t>
  </si>
  <si>
    <t xml:space="preserve">Гусакова </t>
  </si>
  <si>
    <t>Денисова</t>
  </si>
  <si>
    <t>Валентина</t>
  </si>
  <si>
    <t>Хилкова</t>
  </si>
  <si>
    <t>Раджабов</t>
  </si>
  <si>
    <t>Арсен</t>
  </si>
  <si>
    <t>Загирбекович</t>
  </si>
  <si>
    <t>Бадругина</t>
  </si>
  <si>
    <t>Давыдова</t>
  </si>
  <si>
    <t xml:space="preserve">Крицкий </t>
  </si>
  <si>
    <t>Родионович</t>
  </si>
  <si>
    <t>Страданченков</t>
  </si>
  <si>
    <t>Станислав</t>
  </si>
  <si>
    <t>Викторович</t>
  </si>
  <si>
    <t xml:space="preserve">Зайцев </t>
  </si>
  <si>
    <t>Колесников</t>
  </si>
  <si>
    <t>Кухмистров</t>
  </si>
  <si>
    <t xml:space="preserve"> Некрасов</t>
  </si>
  <si>
    <t>Английский  язык</t>
  </si>
  <si>
    <t>МБОУ СОШ № 48</t>
  </si>
  <si>
    <t>МБОУ гимназия № 20</t>
  </si>
  <si>
    <t>Литература</t>
  </si>
  <si>
    <t>МБОУ СОШ № 77</t>
  </si>
  <si>
    <t xml:space="preserve">Литература </t>
  </si>
  <si>
    <t>МБОУ лицей № 82</t>
  </si>
  <si>
    <t>МБОУ СОШ № 33</t>
  </si>
  <si>
    <t>МБОУ СОШ № 61</t>
  </si>
  <si>
    <t>Немецкий язык</t>
  </si>
  <si>
    <t>МБОУ СОШ № 41</t>
  </si>
  <si>
    <t>МБОУ СОШ № 72</t>
  </si>
  <si>
    <t>Физическая культура</t>
  </si>
  <si>
    <t>МБОУ СОШ № 43</t>
  </si>
  <si>
    <t>МБОУ СОШ № 23</t>
  </si>
  <si>
    <t>Биология</t>
  </si>
  <si>
    <t xml:space="preserve">Приложение № 1 к приказу отдела образования </t>
  </si>
  <si>
    <t>Общеобразовательная организация</t>
  </si>
  <si>
    <t>Список победителей и призеров муниципального этапа всероссийской олимпиады школьников</t>
  </si>
  <si>
    <t>Шогенова</t>
  </si>
  <si>
    <t>Камила</t>
  </si>
  <si>
    <t>Аслановна</t>
  </si>
  <si>
    <t>Бережная</t>
  </si>
  <si>
    <t>Казменкова</t>
  </si>
  <si>
    <t xml:space="preserve">Жукова </t>
  </si>
  <si>
    <t xml:space="preserve">Карина </t>
  </si>
  <si>
    <t>Моисеенко</t>
  </si>
  <si>
    <t>Алёна</t>
  </si>
  <si>
    <t>Полумиева</t>
  </si>
  <si>
    <t xml:space="preserve">Нагорская </t>
  </si>
  <si>
    <t>Каролина</t>
  </si>
  <si>
    <t>МБОУ СОШ № 5</t>
  </si>
  <si>
    <t>Аксенов</t>
  </si>
  <si>
    <t>Арсений</t>
  </si>
  <si>
    <t>МБОУ СОШ № 9</t>
  </si>
  <si>
    <t xml:space="preserve">Максимович </t>
  </si>
  <si>
    <t>Пономарева</t>
  </si>
  <si>
    <t>Кожухова</t>
  </si>
  <si>
    <t xml:space="preserve">Шогенова </t>
  </si>
  <si>
    <t xml:space="preserve">Шаховцов </t>
  </si>
  <si>
    <t>Петров</t>
  </si>
  <si>
    <t>Витальевич</t>
  </si>
  <si>
    <t xml:space="preserve">Бабкин </t>
  </si>
  <si>
    <t>Искусство</t>
  </si>
  <si>
    <t>Атышкина</t>
  </si>
  <si>
    <t xml:space="preserve">Надежда </t>
  </si>
  <si>
    <t>Геращенко</t>
  </si>
  <si>
    <t>Данилович</t>
  </si>
  <si>
    <t>МБОУ Сош 3 43</t>
  </si>
  <si>
    <t>Милана</t>
  </si>
  <si>
    <t xml:space="preserve">Прохоренко  </t>
  </si>
  <si>
    <t>Иващенко</t>
  </si>
  <si>
    <t xml:space="preserve">Полина </t>
  </si>
  <si>
    <t>Максимов</t>
  </si>
  <si>
    <t>Тимур</t>
  </si>
  <si>
    <t xml:space="preserve">Кудрин </t>
  </si>
  <si>
    <t>Назар</t>
  </si>
  <si>
    <t xml:space="preserve">Никитина </t>
  </si>
  <si>
    <t>№</t>
  </si>
  <si>
    <t>Администрации Октябрьского района от 10.12.2021 № 763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</si>
</sst>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00">
    <xf numFmtId="0" fontId="0" fillId="0" borderId="0" xfId="0"/>
    <xf numFmtId="0" fontId="6" fillId="3" borderId="1" xfId="0" applyFont="1" applyFill="1" applyBorder="1" applyAlignment="1" applyProtection="1">
      <alignment wrapText="1"/>
      <protection locked="0"/>
    </xf>
    <xf numFmtId="0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top" wrapText="1"/>
    </xf>
    <xf numFmtId="0" fontId="4" fillId="3" borderId="1" xfId="0" applyFont="1" applyFill="1" applyBorder="1" applyAlignment="1" applyProtection="1">
      <alignment vertical="top" wrapText="1"/>
      <protection locked="0"/>
    </xf>
    <xf numFmtId="0" fontId="4" fillId="3" borderId="1" xfId="0" applyFont="1" applyFill="1" applyBorder="1" applyAlignment="1" applyProtection="1">
      <alignment horizontal="left" vertical="top" wrapText="1"/>
      <protection locked="0"/>
    </xf>
    <xf numFmtId="0" fontId="4" fillId="3" borderId="1" xfId="0" applyFont="1" applyFill="1" applyBorder="1" applyAlignment="1" applyProtection="1">
      <alignment wrapText="1"/>
      <protection locked="0"/>
    </xf>
    <xf numFmtId="0" fontId="4" fillId="3" borderId="1" xfId="0" applyFont="1" applyFill="1" applyBorder="1" applyAlignment="1" applyProtection="1">
      <alignment horizontal="left" wrapText="1"/>
      <protection locked="0"/>
    </xf>
    <xf numFmtId="0" fontId="4" fillId="3" borderId="1" xfId="0" applyFont="1" applyFill="1" applyBorder="1" applyAlignment="1" applyProtection="1">
      <alignment horizontal="left" vertical="center" wrapText="1"/>
      <protection locked="0"/>
    </xf>
    <xf numFmtId="0" fontId="4" fillId="3" borderId="1" xfId="0" applyFont="1" applyFill="1" applyBorder="1" applyAlignment="1" applyProtection="1">
      <alignment vertical="center" wrapText="1"/>
      <protection locked="0"/>
    </xf>
    <xf numFmtId="0" fontId="6" fillId="3" borderId="1" xfId="0" applyFont="1" applyFill="1" applyBorder="1" applyAlignment="1" applyProtection="1">
      <alignment horizontal="left" wrapText="1"/>
      <protection locked="0"/>
    </xf>
    <xf numFmtId="0" fontId="6" fillId="3" borderId="1" xfId="0" applyFont="1" applyFill="1" applyBorder="1" applyAlignment="1" applyProtection="1">
      <alignment horizontal="left" vertical="top" wrapText="1"/>
      <protection locked="0"/>
    </xf>
    <xf numFmtId="0" fontId="7" fillId="0" borderId="1" xfId="0" applyFont="1" applyBorder="1" applyAlignment="1" applyProtection="1">
      <alignment horizontal="left" vertical="top" wrapText="1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left" vertical="center"/>
      <protection locked="0"/>
    </xf>
    <xf numFmtId="0" fontId="5" fillId="3" borderId="1" xfId="0" applyFont="1" applyFill="1" applyBorder="1" applyAlignment="1" applyProtection="1">
      <alignment vertical="top"/>
      <protection locked="0"/>
    </xf>
    <xf numFmtId="0" fontId="5" fillId="3" borderId="1" xfId="0" applyFont="1" applyFill="1" applyBorder="1" applyAlignment="1" applyProtection="1">
      <alignment horizontal="left" vertical="top"/>
      <protection locked="0"/>
    </xf>
    <xf numFmtId="0" fontId="6" fillId="3" borderId="1" xfId="0" applyFont="1" applyFill="1" applyBorder="1" applyAlignment="1" applyProtection="1">
      <alignment vertical="top" wrapText="1"/>
      <protection locked="0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vertical="center" wrapText="1"/>
      <protection locked="0"/>
    </xf>
    <xf numFmtId="0" fontId="6" fillId="3" borderId="4" xfId="0" applyFont="1" applyFill="1" applyBorder="1" applyAlignment="1" applyProtection="1">
      <alignment horizontal="left" vertical="center" wrapText="1"/>
      <protection locked="0"/>
    </xf>
    <xf numFmtId="0" fontId="1" fillId="0" borderId="5" xfId="0" applyFont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vertical="center"/>
      <protection locked="0"/>
    </xf>
    <xf numFmtId="0" fontId="4" fillId="0" borderId="1" xfId="0" applyFont="1" applyBorder="1" applyAlignment="1" applyProtection="1">
      <alignment horizontal="left" wrapText="1"/>
      <protection locked="0"/>
    </xf>
    <xf numFmtId="0" fontId="4" fillId="0" borderId="1" xfId="0" applyFont="1" applyBorder="1" applyAlignment="1" applyProtection="1">
      <alignment horizontal="center" wrapText="1"/>
      <protection locked="0"/>
    </xf>
    <xf numFmtId="0" fontId="1" fillId="0" borderId="2" xfId="0" applyFont="1" applyBorder="1" applyAlignment="1" applyProtection="1">
      <alignment horizontal="left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left" vertical="center" wrapText="1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3" fillId="3" borderId="4" xfId="0" applyFont="1" applyFill="1" applyBorder="1" applyAlignment="1" applyProtection="1">
      <alignment horizontal="left" vertical="center" wrapText="1"/>
      <protection locked="0"/>
    </xf>
    <xf numFmtId="0" fontId="3" fillId="3" borderId="3" xfId="0" applyFont="1" applyFill="1" applyBorder="1" applyAlignment="1" applyProtection="1">
      <alignment horizontal="left" vertical="center" wrapText="1"/>
      <protection locked="0"/>
    </xf>
    <xf numFmtId="0" fontId="3" fillId="3" borderId="6" xfId="0" applyFont="1" applyFill="1" applyBorder="1" applyAlignment="1" applyProtection="1">
      <alignment horizontal="left" vertical="center" wrapText="1"/>
      <protection locked="0"/>
    </xf>
    <xf numFmtId="0" fontId="4" fillId="3" borderId="3" xfId="0" applyFont="1" applyFill="1" applyBorder="1" applyAlignment="1" applyProtection="1">
      <alignment horizontal="left" vertical="center" wrapText="1"/>
      <protection locked="0"/>
    </xf>
    <xf numFmtId="0" fontId="1" fillId="0" borderId="1" xfId="0" applyNumberFormat="1" applyFont="1" applyBorder="1" applyAlignment="1" applyProtection="1">
      <alignment horizontal="center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</xf>
    <xf numFmtId="0" fontId="1" fillId="3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 wrapText="1"/>
    </xf>
    <xf numFmtId="0" fontId="3" fillId="3" borderId="1" xfId="0" applyFont="1" applyFill="1" applyBorder="1" applyAlignment="1" applyProtection="1">
      <alignment horizontal="left" vertical="center"/>
      <protection locked="0"/>
    </xf>
    <xf numFmtId="0" fontId="3" fillId="3" borderId="4" xfId="0" applyFont="1" applyFill="1" applyBorder="1" applyAlignment="1" applyProtection="1">
      <alignment horizontal="left" vertical="center"/>
      <protection locked="0"/>
    </xf>
    <xf numFmtId="0" fontId="1" fillId="3" borderId="1" xfId="0" applyFont="1" applyFill="1" applyBorder="1" applyAlignment="1" applyProtection="1">
      <alignment horizontal="left" vertical="center" wrapText="1"/>
      <protection locked="0"/>
    </xf>
    <xf numFmtId="0" fontId="1" fillId="3" borderId="0" xfId="0" applyFont="1" applyFill="1" applyAlignment="1" applyProtection="1">
      <alignment horizontal="left" vertical="center"/>
      <protection locked="0"/>
    </xf>
    <xf numFmtId="0" fontId="4" fillId="3" borderId="4" xfId="0" applyFont="1" applyFill="1" applyBorder="1" applyAlignment="1" applyProtection="1">
      <alignment horizontal="left" vertical="center" wrapText="1"/>
      <protection locked="0"/>
    </xf>
    <xf numFmtId="0" fontId="8" fillId="3" borderId="0" xfId="0" applyFont="1" applyFill="1" applyAlignment="1" applyProtection="1">
      <alignment horizontal="left" vertical="center"/>
      <protection locked="0"/>
    </xf>
    <xf numFmtId="0" fontId="3" fillId="3" borderId="9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3" fillId="0" borderId="4" xfId="0" applyFont="1" applyBorder="1" applyAlignment="1" applyProtection="1">
      <alignment horizontal="left" vertical="center" wrapText="1"/>
      <protection locked="0"/>
    </xf>
    <xf numFmtId="0" fontId="4" fillId="0" borderId="2" xfId="0" applyFont="1" applyBorder="1" applyAlignment="1" applyProtection="1">
      <alignment horizontal="left" vertical="center" wrapText="1"/>
      <protection locked="0"/>
    </xf>
    <xf numFmtId="0" fontId="4" fillId="0" borderId="3" xfId="0" applyFont="1" applyBorder="1" applyAlignment="1" applyProtection="1">
      <alignment horizontal="left" vertical="center" wrapText="1"/>
      <protection locked="0"/>
    </xf>
    <xf numFmtId="0" fontId="1" fillId="0" borderId="1" xfId="0" applyNumberFormat="1" applyFont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vertical="center" wrapText="1"/>
    </xf>
    <xf numFmtId="0" fontId="4" fillId="3" borderId="2" xfId="0" applyFont="1" applyFill="1" applyBorder="1" applyAlignment="1" applyProtection="1">
      <alignment vertical="center" wrapText="1"/>
      <protection locked="0"/>
    </xf>
    <xf numFmtId="0" fontId="1" fillId="3" borderId="1" xfId="0" applyFont="1" applyFill="1" applyBorder="1" applyAlignment="1" applyProtection="1">
      <alignment vertical="center" wrapText="1"/>
      <protection locked="0"/>
    </xf>
    <xf numFmtId="0" fontId="4" fillId="3" borderId="4" xfId="0" applyFont="1" applyFill="1" applyBorder="1" applyAlignment="1" applyProtection="1">
      <alignment vertical="center" wrapText="1"/>
      <protection locked="0"/>
    </xf>
    <xf numFmtId="0" fontId="1" fillId="3" borderId="1" xfId="0" applyFont="1" applyFill="1" applyBorder="1" applyAlignment="1" applyProtection="1">
      <alignment vertical="center"/>
      <protection locked="0"/>
    </xf>
    <xf numFmtId="0" fontId="4" fillId="3" borderId="3" xfId="0" applyFont="1" applyFill="1" applyBorder="1" applyAlignment="1" applyProtection="1">
      <alignment vertical="center" wrapText="1"/>
      <protection locked="0"/>
    </xf>
    <xf numFmtId="0" fontId="1" fillId="3" borderId="3" xfId="0" applyFont="1" applyFill="1" applyBorder="1" applyAlignment="1" applyProtection="1">
      <alignment horizontal="left" vertical="center" wrapText="1"/>
      <protection locked="0"/>
    </xf>
    <xf numFmtId="0" fontId="4" fillId="3" borderId="10" xfId="0" applyFont="1" applyFill="1" applyBorder="1" applyAlignment="1" applyProtection="1">
      <alignment horizontal="left" vertical="center" wrapText="1"/>
      <protection locked="0"/>
    </xf>
    <xf numFmtId="0" fontId="1" fillId="3" borderId="7" xfId="0" applyFont="1" applyFill="1" applyBorder="1" applyAlignment="1" applyProtection="1">
      <alignment horizontal="left" vertical="center"/>
      <protection locked="0"/>
    </xf>
    <xf numFmtId="0" fontId="1" fillId="0" borderId="3" xfId="0" applyFont="1" applyBorder="1" applyAlignment="1" applyProtection="1">
      <alignment horizontal="left" vertical="center" wrapText="1"/>
    </xf>
    <xf numFmtId="0" fontId="3" fillId="3" borderId="11" xfId="0" applyFont="1" applyFill="1" applyBorder="1" applyAlignment="1" applyProtection="1">
      <alignment horizontal="left" vertical="center" wrapText="1"/>
      <protection locked="0"/>
    </xf>
    <xf numFmtId="0" fontId="3" fillId="3" borderId="12" xfId="0" applyFont="1" applyFill="1" applyBorder="1" applyAlignment="1" applyProtection="1">
      <alignment horizontal="left" vertical="center" wrapText="1"/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3" borderId="8" xfId="0" applyFont="1" applyFill="1" applyBorder="1" applyAlignment="1" applyProtection="1">
      <alignment horizontal="left" vertical="center" wrapText="1"/>
      <protection locked="0"/>
    </xf>
    <xf numFmtId="0" fontId="4" fillId="3" borderId="1" xfId="0" applyFont="1" applyFill="1" applyBorder="1" applyAlignment="1" applyProtection="1">
      <alignment horizontal="left" vertical="center"/>
      <protection locked="0"/>
    </xf>
    <xf numFmtId="0" fontId="4" fillId="3" borderId="6" xfId="0" applyFont="1" applyFill="1" applyBorder="1" applyAlignment="1" applyProtection="1">
      <alignment horizontal="left" vertical="center" wrapText="1"/>
      <protection locked="0"/>
    </xf>
    <xf numFmtId="0" fontId="4" fillId="3" borderId="0" xfId="0" applyFont="1" applyFill="1" applyAlignment="1" applyProtection="1">
      <alignment horizontal="left" vertical="center" wrapText="1"/>
      <protection locked="0"/>
    </xf>
    <xf numFmtId="0" fontId="0" fillId="3" borderId="1" xfId="0" applyFill="1" applyBorder="1" applyProtection="1">
      <protection locked="0"/>
    </xf>
    <xf numFmtId="0" fontId="1" fillId="3" borderId="4" xfId="0" applyFont="1" applyFill="1" applyBorder="1" applyAlignment="1" applyProtection="1">
      <alignment horizontal="left" vertical="center"/>
      <protection locked="0"/>
    </xf>
    <xf numFmtId="0" fontId="8" fillId="0" borderId="0" xfId="0" applyFont="1"/>
    <xf numFmtId="0" fontId="8" fillId="0" borderId="0" xfId="0" applyFont="1" applyBorder="1"/>
    <xf numFmtId="0" fontId="8" fillId="0" borderId="0" xfId="0" applyFont="1" applyBorder="1" applyAlignment="1">
      <alignment horizontal="right"/>
    </xf>
    <xf numFmtId="0" fontId="8" fillId="0" borderId="1" xfId="0" applyFont="1" applyBorder="1"/>
    <xf numFmtId="0" fontId="8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top" wrapText="1"/>
    </xf>
    <xf numFmtId="0" fontId="8" fillId="0" borderId="1" xfId="0" applyNumberFormat="1" applyFont="1" applyBorder="1" applyAlignment="1" applyProtection="1">
      <alignment horizontal="left" vertical="center" wrapText="1"/>
      <protection locked="0"/>
    </xf>
    <xf numFmtId="0" fontId="12" fillId="3" borderId="1" xfId="0" applyFont="1" applyFill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 applyProtection="1">
      <alignment horizontal="left" vertical="center" wrapText="1"/>
    </xf>
    <xf numFmtId="0" fontId="8" fillId="0" borderId="1" xfId="0" applyFont="1" applyBorder="1" applyAlignment="1" applyProtection="1">
      <alignment horizontal="left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/>
    </xf>
    <xf numFmtId="0" fontId="13" fillId="3" borderId="1" xfId="0" applyFont="1" applyFill="1" applyBorder="1" applyAlignment="1" applyProtection="1">
      <alignment horizontal="left" vertical="center" wrapText="1"/>
      <protection locked="0"/>
    </xf>
    <xf numFmtId="0" fontId="14" fillId="0" borderId="1" xfId="0" applyFont="1" applyBorder="1"/>
    <xf numFmtId="0" fontId="14" fillId="0" borderId="0" xfId="0" applyFont="1"/>
    <xf numFmtId="0" fontId="8" fillId="0" borderId="1" xfId="0" applyNumberFormat="1" applyFont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left" vertical="center" wrapText="1"/>
      <protection locked="0"/>
    </xf>
    <xf numFmtId="0" fontId="8" fillId="3" borderId="1" xfId="0" applyFont="1" applyFill="1" applyBorder="1" applyAlignment="1" applyProtection="1">
      <alignment horizontal="left" vertical="center" wrapText="1"/>
      <protection locked="0"/>
    </xf>
    <xf numFmtId="0" fontId="8" fillId="3" borderId="1" xfId="0" applyFont="1" applyFill="1" applyBorder="1" applyAlignment="1" applyProtection="1">
      <alignment horizontal="left" vertical="center"/>
      <protection locked="0"/>
    </xf>
    <xf numFmtId="0" fontId="8" fillId="0" borderId="0" xfId="0" applyFont="1" applyAlignment="1">
      <alignment horizontal="right" wrapText="1"/>
    </xf>
    <xf numFmtId="0" fontId="8" fillId="0" borderId="0" xfId="0" applyFont="1" applyBorder="1" applyAlignment="1">
      <alignment horizontal="right" wrapText="1"/>
    </xf>
    <xf numFmtId="0" fontId="9" fillId="0" borderId="0" xfId="0" applyFont="1" applyBorder="1" applyAlignment="1">
      <alignment horizontal="right" wrapText="1"/>
    </xf>
    <xf numFmtId="0" fontId="1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63" Type="http://schemas.openxmlformats.org/officeDocument/2006/relationships/calcChain" Target="calcChain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externalLink" Target="externalLinks/externalLink26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61" Type="http://schemas.openxmlformats.org/officeDocument/2006/relationships/styles" Target="styles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%20(&#1089;)_&#1040;&#1085;&#1075;&#1083;&#1080;&#1081;&#1089;&#1082;&#1080;&#1081;_&#1092;&#1086;&#1088;&#1084;&#1072;%203/&#1054;&#1082;&#1090;&#1103;&#1073;&#1088;&#1100;&#1089;&#1082;&#1080;&#1081;%20(&#1089;)_&#1072;&#1085;&#1075;&#1083;&#1080;&#1081;&#1089;&#1082;&#1080;&#1081;%209-11_%20&#1092;&#1086;&#1088;&#1084;&#1072;%20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)_&#1051;&#1080;&#1090;&#1077;&#1088;&#1072;&#1090;&#1091;&#1088;&#1072;_&#1092;&#1086;&#1088;&#1084;&#1072;%203/&#1054;&#1082;&#1090;&#1103;&#1073;&#1088;&#1100;&#1089;&#1082;&#1080;&#1081;(&#1089;)_&#1083;&#1080;&#1090;&#1077;&#1088;&#1072;&#1090;&#1091;&#1088;&#1072;%207_&#1060;&#1086;&#1088;&#1084;&#1072;%20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)_&#1051;&#1080;&#1090;&#1077;&#1088;&#1072;&#1090;&#1091;&#1088;&#1072;_&#1092;&#1086;&#1088;&#1084;&#1072;%203/&#1054;&#1082;&#1090;&#1103;&#1073;&#1088;&#1100;&#1089;&#1082;&#1080;&#1081;%20(&#1089;%20)_&#1083;&#1080;&#1090;&#1077;&#1088;&#1072;&#1090;&#1091;&#1088;&#1072;%208%20_&#1060;&#1086;&#1088;&#1084;&#1072;%20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)_&#1051;&#1080;&#1090;&#1077;&#1088;&#1072;&#1090;&#1091;&#1088;&#1072;_&#1092;&#1086;&#1088;&#1084;&#1072;%203/&#1054;&#1082;&#1090;&#1103;&#1073;&#1088;&#1100;&#1089;&#1082;&#1080;&#1081;%20(&#1089;%20)_&#1083;&#1080;&#1090;&#1077;&#1088;&#1072;&#1090;&#1091;&#1088;&#1072;%209%20_&#1060;&#1086;&#1088;&#1084;&#1072;%203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)_&#1051;&#1080;&#1090;&#1077;&#1088;&#1072;&#1090;&#1091;&#1088;&#1072;_&#1092;&#1086;&#1088;&#1084;&#1072;%203/&#1054;&#1082;&#1090;&#1103;&#1073;&#1088;&#1100;&#1089;&#1082;&#1080;&#1081;(&#1089;)_&#1083;&#1080;&#1090;&#1077;&#1088;&#1072;&#1090;&#1091;&#1088;&#1072;%2010_&#1060;&#1086;&#1088;&#1084;&#1072;%20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)_&#1051;&#1080;&#1090;&#1077;&#1088;&#1072;&#1090;&#1091;&#1088;&#1072;_&#1092;&#1086;&#1088;&#1084;&#1072;%203/&#1054;&#1082;&#1090;&#1103;&#1073;&#1088;&#1100;&#1089;&#1082;&#1080;&#1081;%20(&#1089;%20)%20_%20&#1083;&#1080;&#1090;&#1077;&#1088;&#1072;&#1090;&#1091;&#1088;&#1072;%2011_&#1060;&#1086;&#1088;&#1084;&#1072;%203_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85;&#1077;&#1084;&#1077;&#1094;&#1082;&#1080;&#1081;/&#1054;&#1082;&#1090;&#1103;&#1073;&#1088;&#1100;&#1089;&#1082;&#1080;&#1081;(&#1089;)_&#1053;&#1077;&#1084;&#1077;&#1094;&#1082;&#1080;&#1081;%20&#1103;&#1079;&#1099;&#1082;_&#1092;&#1086;&#1088;&#1084;&#1072;%203/&#1054;&#1082;&#1090;&#1103;&#1073;&#1088;&#1100;&#1089;&#1082;&#1080;&#1081;(&#1089;)_&#1085;&#1077;&#1084;&#1077;&#1094;&#1082;&#1080;&#1081;%207-8%20&#1082;&#1083;_&#1060;&#1086;&#1088;&#1084;&#1072;%2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85;&#1077;&#1084;&#1077;&#1094;&#1082;&#1080;&#1081;/&#1054;&#1082;&#1090;&#1103;&#1073;&#1088;&#1100;&#1089;&#1082;&#1080;&#1081;(&#1089;)_&#1053;&#1077;&#1084;&#1077;&#1094;&#1082;&#1080;&#1081;%20&#1103;&#1079;&#1099;&#1082;_&#1092;&#1086;&#1088;&#1084;&#1072;%203/&#1054;&#1082;&#1090;&#1103;&#1073;&#1088;&#1100;&#1089;&#1089;&#1080;&#1081;%20(&#1089;%20)_&#1085;&#1077;&#1084;&#1077;&#1094;&#1082;&#1080;&#1081;%209-11%20&#1082;&#1083;_&#1060;&#1086;&#1088;&#1084;&#1072;%203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)_&#1054;&#1041;&#1046;_&#1092;&#1086;&#1088;&#1084;&#1072;%203/&#1054;&#1082;&#1090;&#1103;&#1073;&#1088;&#1100;&#1089;&#1082;&#1080;&#1081;(&#1089;)_&#1054;&#1041;&#1046;_&#1092;&#1086;&#1088;&#1084;&#1072;%203/&#1054;&#1082;&#1090;&#1103;&#1073;&#1088;&#1100;&#1089;&#1082;&#1080;&#1081;(&#1089;%20)_&#1054;&#1041;&#1046;_9_&#1060;&#1086;&#1088;&#1084;&#1072;%203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)_&#1054;&#1041;&#1046;_&#1092;&#1086;&#1088;&#1084;&#1072;%203/&#1054;&#1082;&#1090;&#1103;&#1073;&#1088;&#1100;&#1089;&#1082;&#1080;&#1081;(&#1089;)_&#1054;&#1041;&#1046;_&#1092;&#1086;&#1088;&#1084;&#1072;%203/&#1054;&#1082;&#1090;&#1103;&#1073;&#1088;&#1100;&#1089;&#1082;&#1080;&#1081;(&#1089;%20)_&#1054;&#1041;&#1046;_10-11_&#1060;&#1086;&#1088;&#1084;&#1072;%20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)_&#1054;&#1073;&#1097;&#1077;&#1089;&#1090;&#1074;&#1086;&#1079;&#1085;&#1072;&#1085;&#1080;&#1077;_&#1092;&#1086;&#1088;&#1084;&#1072;%203/&#1054;&#1082;&#1090;&#1103;&#1073;&#1088;&#1100;&#1089;&#1082;&#1080;&#1081;(&#1089;)_&#1086;&#1073;&#1097;&#1077;&#1089;&#1090;&#1074;&#1086;&#1079;&#1085;&#1072;&#1085;&#1080;&#1077;%209_&#1060;&#1086;&#1088;&#1084;&#1072;%2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%20(&#1089;)%20_%20&#1040;&#1089;&#1090;&#1088;&#1086;&#1085;&#1086;&#1084;&#1080;&#1103;_%20&#1092;&#1086;&#1088;&#1084;&#1072;%203/&#1054;&#1082;&#1090;&#1103;&#1073;&#1088;&#1100;&#1089;&#1082;&#1080;&#1081;%20(&#1089;%20)_&#1040;&#1089;&#1090;&#1088;&#1086;&#1085;&#1086;&#1084;&#1080;&#1103;%2010%20&#1082;&#1083;&#1072;&#1089;&#1089;_%20&#1092;&#1086;&#1088;&#1084;&#1072;%20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)_&#1054;&#1073;&#1097;&#1077;&#1089;&#1090;&#1074;&#1086;&#1079;&#1085;&#1072;&#1085;&#1080;&#1077;_&#1092;&#1086;&#1088;&#1084;&#1072;%203/&#1054;&#1082;&#1090;&#1103;&#1073;&#1088;&#1100;&#1089;&#1082;&#1080;&#1081;%20(&#1089;)_&#1086;&#1073;&#1097;&#1077;&#1089;&#1090;&#1074;&#1086;&#1079;&#1085;&#1072;&#1085;&#1080;&#1077;10_&#1060;&#1086;&#1088;&#1084;&#1072;%203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)_&#1054;&#1073;&#1097;&#1077;&#1089;&#1090;&#1074;&#1086;&#1079;&#1085;&#1072;&#1085;&#1080;&#1077;_&#1092;&#1086;&#1088;&#1084;&#1072;%203/&#1054;&#1082;&#1090;&#1103;&#1073;&#1088;&#1100;&#1089;&#1082;&#1080;&#1081;%20(&#1089;%20)_&#1086;&#1073;&#1097;&#1077;&#1089;&#1090;&#1074;&#1086;&#1079;&#1085;&#1072;&#1085;&#1080;&#1077;11_&#1060;&#1086;&#1088;&#1084;&#1072;%203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)_%20&#1055;&#1088;&#1072;&#1074;&#1086;_&#1092;&#1086;&#1088;&#1084;&#1072;%203/&#1054;&#1082;&#1090;&#1103;&#1073;&#1088;&#1100;&#1089;&#1082;&#1080;&#1081;(&#1089;%20)_&#1087;&#1088;&#1072;&#1074;&#1086;%2010_&#1060;&#1086;&#1088;&#1084;&#1072;%20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)_%20&#1055;&#1088;&#1072;&#1074;&#1086;_&#1092;&#1086;&#1088;&#1084;&#1072;%203/&#1054;&#1082;&#1090;&#1103;&#1073;&#1088;&#1100;&#1089;&#1082;&#1080;&#1081;(&#1089;%20)_%20&#1087;&#1088;&#1072;&#1074;&#1086;11_&#1060;&#1086;&#1088;&#1084;&#1072;%203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_&#1060;&#1080;&#1079;&#1082;&#1091;&#1083;&#1100;&#1090;&#1091;&#1088;&#1072;-&#1092;&#1086;&#1088;&#1084;&#1072;3/&#1054;&#1082;&#1090;&#1103;&#1073;&#1088;&#1100;&#1089;&#1082;&#1080;&#1081;%20(&#1089;%20_&#1092;&#1080;&#1079;&#1080;&#1095;&#1077;&#1089;&#1082;&#1072;&#1103;%20&#1082;&#1091;&#1083;&#1100;&#1090;&#1091;&#1088;&#1072;%20(&#1084;)_&#1092;&#1086;&#1088;&#1084;&#1072;%203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_&#1060;&#1080;&#1079;&#1082;&#1091;&#1083;&#1100;&#1090;&#1091;&#1088;&#1072;-&#1092;&#1086;&#1088;&#1084;&#1072;3/&#1054;&#1082;&#1090;&#1103;&#1073;&#1088;&#1100;&#1089;&#1082;&#1080;&#1081;%20(&#1089;)%20_&#1092;&#1080;&#1079;&#1080;&#1095;&#1077;&#1089;&#1082;&#1072;&#1103;%20&#1082;&#1091;&#1083;&#1100;&#1090;&#1091;&#1088;&#1072;%20(%20&#1078;)_&#1060;&#1086;&#1088;&#1084;&#1072;%20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)_&#1061;&#1080;&#1084;&#1080;&#1103;_&#1092;&#1086;&#1088;&#1084;&#1072;%203/&#1054;&#1082;&#1090;&#1103;&#1073;&#1088;&#1100;&#1089;&#1082;&#1080;&#1081;(&#1089;)%20_&#1093;&#1080;&#1084;&#1080;&#1103;%209_&#1060;&#1086;&#1088;&#1084;&#1072;%20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)_&#1061;&#1080;&#1084;&#1080;&#1103;_&#1092;&#1086;&#1088;&#1084;&#1072;%203/&#1054;&#1082;&#1090;&#1103;&#1073;&#1088;&#1100;&#1089;&#1082;&#1080;&#1081;%20(&#1089;)_&#1093;&#1080;&#1084;&#1080;&#1103;%2010_&#1060;&#1086;&#1088;&#1084;&#1072;%203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)_&#1061;&#1080;&#1084;&#1080;&#1103;_&#1092;&#1086;&#1088;&#1084;&#1072;%203/&#1054;&#1082;&#1090;&#1103;&#1073;&#1088;&#1100;&#1089;&#1082;&#1080;&#1081;(&#1089;)_&#1093;&#1080;&#1084;&#1080;&#1103;%2011_&#1060;&#1086;&#1088;&#1084;&#1072;%203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)_&#1041;&#1080;&#1086;&#1083;&#1086;&#1075;&#1080;&#1103;_&#1092;&#1086;&#1088;&#1084;&#1072;%203/&#1054;&#1082;&#1090;&#1103;&#1073;&#1088;&#1100;&#1089;&#1082;&#1080;&#1081;(&#1089;)_&#1073;&#1080;&#1086;&#1083;&#1086;&#1075;&#1080;&#1103;_&#1092;&#1086;&#1088;&#1084;&#1072;%203/&#1054;&#1082;&#1090;&#1103;&#1073;&#1088;&#1100;&#1089;&#1082;&#1080;&#1081;%20(&#1089;)_&#1073;&#1080;&#1086;&#1083;&#1086;&#1075;&#1080;&#1103;%207%20&#1082;&#1083;_&#1092;&#1086;&#1088;&#1084;&#1072;%20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%20(&#1089;)%20_%20&#1040;&#1089;&#1090;&#1088;&#1086;&#1085;&#1086;&#1084;&#1080;&#1103;_%20&#1092;&#1086;&#1088;&#1084;&#1072;%203/&#1054;&#1082;&#1090;&#1103;&#1073;&#1088;&#1100;&#1089;&#1082;&#1080;&#1081;%20(&#1089;%20)%20-&#1040;&#1089;&#1090;&#1088;&#1086;&#1085;&#1086;&#1084;&#1080;&#1103;%2011%20&#1082;&#1083;&#1072;&#1089;&#1089;_&#1092;&#1086;&#1088;&#1084;&#1072;%20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)_&#1041;&#1080;&#1086;&#1083;&#1086;&#1075;&#1080;&#1103;_&#1092;&#1086;&#1088;&#1084;&#1072;%203/&#1054;&#1082;&#1090;&#1103;&#1073;&#1088;&#1100;&#1089;&#1082;&#1080;&#1081;(&#1089;)_&#1073;&#1080;&#1086;&#1083;&#1086;&#1075;&#1080;&#1103;_&#1092;&#1086;&#1088;&#1084;&#1072;%203/&#1054;&#1082;&#1090;&#1103;&#1073;&#1088;&#1100;&#1089;&#1082;&#1080;&#1081;(&#1089;)_&#1073;&#1080;&#1086;&#1083;&#1086;&#1075;&#1080;&#1103;%208%20&#1082;&#1083;_&#1092;&#1086;&#1088;&#1084;&#1072;%203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)_&#1041;&#1080;&#1086;&#1083;&#1086;&#1075;&#1080;&#1103;_&#1092;&#1086;&#1088;&#1084;&#1072;%203/&#1054;&#1082;&#1090;&#1103;&#1073;&#1088;&#1100;&#1089;&#1082;&#1080;&#1081;(&#1089;)_&#1073;&#1080;&#1086;&#1083;&#1086;&#1075;&#1080;&#1103;_&#1092;&#1086;&#1088;&#1084;&#1072;%203/&#1054;&#1082;&#1090;&#1103;&#1073;&#1088;&#1100;&#1089;&#1082;&#1080;&#1081;%20(&#1089;)_&#1073;&#1080;&#1086;&#1083;&#1086;&#1075;&#1080;&#1103;%209%20&#1082;&#1083;_&#1092;&#1086;&#1088;&#1084;&#1072;%203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)_&#1041;&#1080;&#1086;&#1083;&#1086;&#1075;&#1080;&#1103;_&#1092;&#1086;&#1088;&#1084;&#1072;%203/&#1054;&#1082;&#1090;&#1103;&#1073;&#1088;&#1100;&#1089;&#1082;&#1080;&#1081;(&#1089;)_&#1073;&#1080;&#1086;&#1083;&#1086;&#1075;&#1080;&#1103;_&#1092;&#1086;&#1088;&#1084;&#1072;%203/&#1054;&#1082;&#1090;&#1103;&#1073;&#1088;&#1100;&#1089;&#1082;&#1080;&#1081;%20(&#1089;%20)_&#1073;&#1080;&#1086;&#1083;&#1086;&#1075;&#1080;&#1103;%2010%20&#1082;&#1083;_&#1060;&#1086;&#1088;&#1084;&#1072;%203_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)_&#1041;&#1080;&#1086;&#1083;&#1086;&#1075;&#1080;&#1103;_&#1092;&#1086;&#1088;&#1084;&#1072;%203/&#1054;&#1082;&#1090;&#1103;&#1073;&#1088;&#1100;&#1089;&#1082;&#1080;&#1081;(&#1089;)_&#1073;&#1080;&#1086;&#1083;&#1086;&#1075;&#1080;&#1103;_&#1092;&#1086;&#1088;&#1084;&#1072;%203/&#1054;&#1082;&#1090;&#1103;&#1073;&#1088;&#1100;&#1089;&#1082;&#1080;&#1081;%20(&#1089;%20)_&#1073;&#1080;&#1086;&#1083;&#1086;&#1075;&#1080;&#1103;%2011%20&#1082;&#1083;._&#1092;&#1086;&#1088;&#1084;&#1072;%203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%20(&#1089;)_&#1048;&#1085;&#1092;&#1086;&#1088;&#1084;&#1072;&#1090;&#1080;&#1082;&#1072;_&#1092;&#1086;&#1088;&#1084;&#1072;%203/&#1054;&#1082;&#1090;&#1103;&#1073;&#1088;&#1100;&#1089;&#1082;&#1080;&#1081;%20(&#1089;%20)_&#1080;&#1085;&#1092;&#1086;&#1088;&#1084;&#1072;&#1090;&#1080;&#1082;&#1072;%209&#1082;&#1083;._&#1092;&#1086;&#1088;&#1084;&#1072;%203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%20(&#1089;)_&#1048;&#1085;&#1092;&#1086;&#1088;&#1084;&#1072;&#1090;&#1080;&#1082;&#1072;_&#1092;&#1086;&#1088;&#1084;&#1072;%203/&#1054;&#1082;&#1090;&#1103;&#1073;&#1088;&#1100;&#1089;&#1082;&#1080;&#1081;%20(&#1089;%20)__&#1080;&#1085;&#1092;&#1086;&#1088;&#1084;&#1072;&#1090;&#1080;&#1082;&#1072;%2010&#1082;&#1083;._&#1092;&#1086;&#1088;&#1084;&#1072;%203_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)_&#1048;&#1089;&#1090;&#1086;&#1088;&#1080;&#1103;_&#1092;&#1086;&#1088;&#1084;&#1072;%203/&#1054;&#1082;&#1090;&#1103;&#1073;&#1088;&#1100;&#1089;&#1082;&#1080;&#1081;(&#1089;)_&#1080;&#1089;&#1090;&#1086;&#1088;&#1080;&#1103;%209_&#1092;&#1086;&#1088;&#1084;&#1072;%203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)_&#1048;&#1089;&#1090;&#1086;&#1088;&#1080;&#1103;_&#1092;&#1086;&#1088;&#1084;&#1072;%203/&#1054;&#1082;&#1090;&#1103;&#1073;&#1088;&#1100;&#1089;&#1082;&#1080;&#1081;(&#1089;)_&#1080;&#1089;&#1090;&#1086;&#1088;&#1080;&#1103;10_&#1092;&#1086;&#1088;&#1084;&#1072;%203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)_&#1048;&#1089;&#1090;&#1086;&#1088;&#1080;&#1103;_&#1092;&#1086;&#1088;&#1084;&#1072;%203/&#1054;&#1082;&#1090;&#1103;&#1073;&#1088;&#1100;&#1089;&#1082;&#1080;&#1081;(&#1089;)_&#1080;&#1089;&#1090;&#1086;&#1088;&#1080;&#1103;%2011_&#1092;&#1086;&#1088;&#1084;&#1072;%203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%20)_&#1084;&#1072;&#1090;&#1077;&#1084;&#1072;&#1090;&#1080;&#1082;&#1072;_&#1092;&#1086;&#1088;&#1084;&#1072;%203/&#1054;&#1082;&#1090;&#1103;&#1073;&#1088;&#1100;&#1089;&#1082;&#1080;&#1081;(&#1089;)_&#1084;&#1072;&#1090;&#1077;&#1084;&#1072;&#1090;&#1080;&#1082;&#1072;_&#1092;&#1086;&#1088;&#1084;&#1072;%203/&#1054;&#1082;&#1090;&#1103;&#1073;&#1088;&#1100;&#1089;&#1082;&#1080;&#1081;(&#1089;%20)_&#1084;&#1072;&#1090;&#1077;&#1084;&#1072;&#1090;&#1080;&#1082;&#1072;%207%20&#1082;&#1083;_&#1092;&#1086;&#1088;&#1084;&#1072;%20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%20(&#1089;%20)_&#1043;&#1077;&#1086;&#1075;&#1088;&#1072;&#1092;&#1080;&#1103;_&#1092;&#1086;&#1088;&#1084;&#1072;%203/&#1054;&#1082;&#1090;&#1103;&#1073;&#1088;&#1100;&#1089;&#1082;&#1080;&#1081;(&#1089;%20)_&#1075;&#1077;&#1086;&#1075;&#1088;&#1072;&#1092;&#1080;&#1103;_7_&#1060;&#1086;&#1088;&#1084;&#1072;%203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%20)_&#1084;&#1072;&#1090;&#1077;&#1084;&#1072;&#1090;&#1080;&#1082;&#1072;_&#1092;&#1086;&#1088;&#1084;&#1072;%203/&#1054;&#1082;&#1090;&#1103;&#1073;&#1088;&#1100;&#1089;&#1082;&#1080;&#1081;(&#1089;)_&#1084;&#1072;&#1090;&#1077;&#1084;&#1072;&#1090;&#1080;&#1082;&#1072;_&#1092;&#1086;&#1088;&#1084;&#1072;%203/&#1054;&#1082;&#1090;&#1103;&#1073;&#1088;&#1100;&#1089;&#1082;&#1080;&#1081;(&#1089;)_&#1084;&#1072;&#1090;&#1077;&#1084;&#1072;&#1090;&#1080;&#1082;&#1072;%208%20&#1082;&#1083;_&#1092;&#1086;&#1088;&#1084;&#1072;%203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%20)_&#1084;&#1072;&#1090;&#1077;&#1084;&#1072;&#1090;&#1080;&#1082;&#1072;_&#1092;&#1086;&#1088;&#1084;&#1072;%203/&#1054;&#1082;&#1090;&#1103;&#1073;&#1088;&#1100;&#1089;&#1082;&#1080;&#1081;(&#1089;)_&#1084;&#1072;&#1090;&#1077;&#1084;&#1072;&#1090;&#1080;&#1082;&#1072;_&#1092;&#1086;&#1088;&#1084;&#1072;%203/&#1054;&#1082;&#1090;&#1103;&#1073;&#1088;&#1100;&#1089;&#1082;&#1080;&#1081;%20(&#1089;)_&#1084;&#1072;&#1090;&#1077;&#1084;&#1072;&#1090;&#1080;&#1082;&#1072;%209%20&#1082;&#1083;_&#1092;&#1086;&#1088;&#1084;&#1072;%203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%20)_&#1084;&#1072;&#1090;&#1077;&#1084;&#1072;&#1090;&#1080;&#1082;&#1072;_&#1092;&#1086;&#1088;&#1084;&#1072;%203/&#1054;&#1082;&#1090;&#1103;&#1073;&#1088;&#1100;&#1089;&#1082;&#1080;&#1081;(&#1089;)_&#1084;&#1072;&#1090;&#1077;&#1084;&#1072;&#1090;&#1080;&#1082;&#1072;_&#1092;&#1086;&#1088;&#1084;&#1072;%203/&#1054;&#1082;&#1090;&#1103;&#1073;&#1088;&#1100;&#1089;&#1082;&#1080;&#1081;%20(&#1089;)_&#1084;&#1072;&#1090;&#1077;&#1084;&#1072;&#1090;&#1080;&#1082;&#1072;%2010%20&#1082;&#1083;_&#1092;&#1086;&#1088;&#1084;&#1072;%203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%20)_&#1084;&#1072;&#1090;&#1077;&#1084;&#1072;&#1090;&#1080;&#1082;&#1072;_&#1092;&#1086;&#1088;&#1084;&#1072;%203/&#1054;&#1082;&#1090;&#1103;&#1073;&#1088;&#1100;&#1089;&#1082;&#1080;&#1081;(&#1089;)_&#1084;&#1072;&#1090;&#1077;&#1084;&#1072;&#1090;&#1080;&#1082;&#1072;_&#1092;&#1086;&#1088;&#1084;&#1072;%203/&#1054;&#1082;&#1090;&#1103;&#1073;&#1088;&#1100;&#1089;&#1082;&#1080;&#1081;(&#1089;)_&#1084;&#1072;&#1090;&#1077;&#1084;&#1072;&#1090;&#1080;&#1082;&#1072;%2011%20&#1082;&#1083;_&#1060;&#1086;&#1088;&#1084;&#1072;%203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%20)_&#1056;&#1091;&#1089;&#1089;&#1082;&#1080;&#1081;%20&#1103;&#1079;&#1099;&#1082;_&#1092;&#1086;&#1088;&#1084;&#1072;%203/&#1054;&#1082;&#1090;&#1103;&#1073;&#1088;&#1100;&#1089;&#1082;&#1080;&#1081;%20(&#1089;)_&#1088;&#1091;&#1089;&#1089;&#1082;&#1080;&#1081;%207%20&#1082;&#1083;._&#1060;&#1086;&#1088;&#1084;&#1072;%203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%20)_&#1056;&#1091;&#1089;&#1089;&#1082;&#1080;&#1081;%20&#1103;&#1079;&#1099;&#1082;_&#1092;&#1086;&#1088;&#1084;&#1072;%203/&#1054;&#1082;&#1090;&#1103;&#1073;&#1088;&#1100;&#1089;&#1082;&#1080;&#1081;%20(&#1089;)_&#1088;&#1091;&#1089;&#1089;&#1082;&#1080;&#1081;%208%20&#1082;&#1083;._&#1060;&#1086;&#1088;&#1084;&#1072;%203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%20)_&#1056;&#1091;&#1089;&#1089;&#1082;&#1080;&#1081;%20&#1103;&#1079;&#1099;&#1082;_&#1092;&#1086;&#1088;&#1084;&#1072;%203/&#1054;&#1082;&#1090;&#1103;&#1073;&#1088;&#1100;&#1089;&#1082;&#1080;&#1081;%20(&#1089;%20)_&#1088;&#1091;&#1089;&#1089;&#1082;&#1080;&#1081;%209%20&#1082;&#1083;._&#1060;&#1086;&#1088;&#1084;&#1072;%203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%20)_&#1056;&#1091;&#1089;&#1089;&#1082;&#1080;&#1081;%20&#1103;&#1079;&#1099;&#1082;_&#1092;&#1086;&#1088;&#1084;&#1072;%203/&#1054;&#1082;&#1090;&#1103;&#1073;&#1088;&#1100;&#1089;&#1082;&#1080;&#1081;%20(&#1089;)_&#1088;&#1091;&#1089;&#1089;&#1082;&#1080;&#1081;%2010%20&#1082;&#1083;._&#1060;&#1086;&#1088;&#1084;&#1072;%203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%20)_&#1056;&#1091;&#1089;&#1089;&#1082;&#1080;&#1081;%20&#1103;&#1079;&#1099;&#1082;_&#1092;&#1086;&#1088;&#1084;&#1072;%203/&#1054;&#1082;&#1090;&#1103;&#1073;&#1088;&#1100;&#1089;&#1082;&#1080;&#1081;(&#1089;%20)_&#1088;&#1091;&#1089;&#1089;&#1082;&#1080;&#1081;%2011%20&#1082;&#1083;._&#1060;&#1086;&#1088;&#1084;&#1072;%203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%20)_&#1090;&#1077;&#1093;&#1085;&#1086;&#1083;&#1086;&#1075;&#1080;&#1103;_&#1092;&#1086;&#1088;&#1084;&#1072;%203/&#1054;&#1082;&#1090;&#1103;&#1073;&#1088;&#1100;&#1089;&#1082;&#1080;&#1081;(&#1089;)_&#1090;&#1077;&#1093;&#1085;&#1086;&#1083;&#1086;&#1075;&#1080;&#1103;_&#1092;&#1086;&#1088;&#1084;&#1072;%203/&#1054;&#1082;&#1090;&#1103;&#1073;&#1088;&#1100;&#1089;&#1082;&#1080;&#1081;%20(&#1089;)%20_&#1090;&#1077;&#1093;&#1085;&#1086;&#1083;&#1086;&#1075;&#1080;&#1103;%208&#1082;&#1083;(&#1078;)_&#1092;&#1086;&#1088;&#1084;&#1072;%20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%20(&#1089;%20)_&#1043;&#1077;&#1086;&#1075;&#1088;&#1072;&#1092;&#1080;&#1103;_&#1092;&#1086;&#1088;&#1084;&#1072;%203/&#1054;&#1082;&#1090;&#1103;&#1073;&#1088;&#1100;&#1089;&#1082;&#1080;&#1081;(&#1089;%20)_&#1075;&#1077;&#1086;&#1075;&#1088;&#1072;&#1092;&#1080;&#1103;_8_&#1060;&#1086;&#1088;&#1084;&#1072;%203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%20)_&#1090;&#1077;&#1093;&#1085;&#1086;&#1083;&#1086;&#1075;&#1080;&#1103;_&#1092;&#1086;&#1088;&#1084;&#1072;%203/&#1054;&#1082;&#1090;&#1103;&#1073;&#1088;&#1100;&#1089;&#1082;&#1080;&#1081;(&#1089;)_&#1090;&#1077;&#1093;&#1085;&#1086;&#1083;&#1086;&#1075;&#1080;&#1103;_&#1092;&#1086;&#1088;&#1084;&#1072;%203/&#1054;&#1082;&#1090;&#1103;&#1073;&#1088;&#1100;&#1089;&#1082;&#1080;&#1081;%20(&#1089;)_&#1090;&#1077;&#1093;&#1085;&#1086;&#1083;&#1086;&#1075;&#1080;&#1103;%209&#1082;&#1083;(&#1078;)_&#1092;&#1086;&#1088;&#1084;&#1072;%203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%20)_&#1090;&#1077;&#1093;&#1085;&#1086;&#1083;&#1086;&#1075;&#1080;&#1103;_&#1092;&#1086;&#1088;&#1084;&#1072;%203/&#1054;&#1082;&#1090;&#1103;&#1073;&#1088;&#1100;&#1089;&#1082;&#1080;&#1081;(&#1089;)_&#1090;&#1077;&#1093;&#1085;&#1086;&#1083;&#1086;&#1075;&#1080;&#1103;_&#1092;&#1086;&#1088;&#1084;&#1072;%203/&#1054;&#1082;&#1090;&#1103;&#1073;&#1088;&#1100;&#1089;&#1082;&#1080;&#1081;%20(&#1089;)_&#1090;&#1077;&#1093;&#1085;&#1086;&#1083;&#1086;&#1075;&#1080;&#1103;%2010-11&#1082;&#1083;(&#1078;)_&#1092;&#1086;&#1088;&#1084;&#1072;%203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%20)_&#1060;&#1080;&#1079;&#1080;&#1082;&#1072;_&#1092;&#1086;&#1088;&#1084;&#1072;%203/&#1054;&#1082;&#1090;&#1103;&#1073;&#1088;&#1100;&#1089;&#1082;&#1080;&#1081;(&#1089;)_&#1092;&#1080;&#1079;&#1080;&#1082;&#1072;%207%20&#1082;&#1083;._&#1092;&#1086;&#1088;&#1084;&#1072;%203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%20)_&#1060;&#1080;&#1079;&#1080;&#1082;&#1072;_&#1092;&#1086;&#1088;&#1084;&#1072;%203/&#1054;&#1082;&#1090;&#1103;&#1073;&#1088;&#1100;&#1089;&#1082;&#1080;&#1081;(&#1089;%20)_&#1092;&#1080;&#1079;&#1080;&#1082;&#1072;%208%20&#1082;&#1083;_&#1092;&#1086;&#1088;&#1084;&#1072;%203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%20)_&#1060;&#1080;&#1079;&#1080;&#1082;&#1072;_&#1092;&#1086;&#1088;&#1084;&#1072;%203/&#1054;&#1082;&#1090;&#1103;&#1073;&#1088;&#1100;&#1089;&#1082;&#1080;&#1081;%20(&#1089;)_&#1092;&#1080;&#1079;&#1080;&#1082;&#1072;%209%20&#1082;&#1083;._&#1092;&#1086;&#1088;&#1084;&#1072;%203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%20)_&#1060;&#1080;&#1079;&#1080;&#1082;&#1072;_&#1092;&#1086;&#1088;&#1084;&#1072;%203/&#1054;&#1082;&#1090;&#1103;&#1073;&#1088;&#1100;&#1089;&#1082;&#1080;&#1081;%20(&#1089;)_&#1092;&#1080;&#1079;&#1080;&#1082;&#1072;%2010%20&#1082;&#1083;._&#1092;&#1086;&#1088;&#1084;&#1072;%203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(&#1089;%20)_&#1060;&#1080;&#1079;&#1080;&#1082;&#1072;_&#1092;&#1086;&#1088;&#1084;&#1072;%203/&#1054;&#1082;&#1090;&#1103;&#1073;&#1088;&#1100;&#1089;&#1082;&#1080;&#1081;%20(&#1089;)_&#1092;&#1080;&#1079;&#1080;&#1082;&#1072;%2011%20&#1082;&#1083;_&#1092;&#1086;&#1088;&#1084;&#1072;%20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%20(&#1089;%20)_&#1043;&#1077;&#1086;&#1075;&#1088;&#1072;&#1092;&#1080;&#1103;_&#1092;&#1086;&#1088;&#1084;&#1072;%203/&#1054;&#1082;&#1090;&#1103;&#1073;&#1088;&#1100;&#1089;&#1082;&#1080;&#1081;%20(&#1089;%20)_&#1075;&#1077;&#1086;&#1075;&#1088;&#1072;&#1092;&#1080;&#1103;_9_&#1060;&#1086;&#1088;&#1084;&#1072;%20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%20(&#1089;%20)_&#1043;&#1077;&#1086;&#1075;&#1088;&#1072;&#1092;&#1080;&#1103;_&#1092;&#1086;&#1088;&#1084;&#1072;%203/&#1054;&#1082;&#1090;&#1103;&#1073;&#1088;&#1100;&#1089;&#1082;&#1080;&#1081;(&#1089;)_&#1075;&#1077;&#1086;&#1075;&#1088;&#1072;&#1092;&#1080;&#1103;_10_&#1060;&#1086;&#1088;&#1084;&#1072;%203_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%20(&#1089;%20)_&#1043;&#1077;&#1086;&#1075;&#1088;&#1072;&#1092;&#1080;&#1103;_&#1092;&#1086;&#1088;&#1084;&#1072;%203/&#1054;&#1082;&#1090;&#1103;&#1073;&#1088;&#1100;&#1089;&#1082;&#1080;&#1081;(&#1089;%20)_&#1075;&#1077;&#1086;&#1075;&#1088;&#1072;&#1092;&#1080;&#1103;_11_&#1060;&#1086;&#1088;&#1084;&#1072;%20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0;&#1054;&#1056;&#1052;&#1040;%203/&#1054;&#1082;&#1090;&#1103;&#1073;&#1088;&#1100;&#1089;&#1082;&#1080;&#1081;%20(&#1089;)_&#1048;&#1089;&#1082;&#1091;&#1089;&#1089;&#1090;&#1074;&#1086;(&#1052;&#1061;&#1050;)_&#1060;&#1086;&#1088;&#1084;&#1072;%20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 refreshError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3"/>
      <sheetName val="ОО"/>
      <sheetName val="АТЕ"/>
      <sheetName val="Гражданство"/>
      <sheetName val="ОВЗ"/>
      <sheetName val="Класс"/>
      <sheetName val="Тип диплома"/>
      <sheetName val="Пол"/>
    </sheetNames>
    <sheetDataSet>
      <sheetData sheetId="0" refreshError="1"/>
      <sheetData sheetId="1">
        <row r="1">
          <cell r="C1" t="str">
            <v>Код ОО</v>
          </cell>
          <cell r="D1" t="str">
            <v>Краткое наименование ОО</v>
          </cell>
          <cell r="E1" t="str">
            <v>Полное наименование ОО</v>
          </cell>
        </row>
        <row r="2">
          <cell r="C2">
            <v>108</v>
          </cell>
          <cell r="D2" t="str">
            <v>МБОУ "Школа № 3"</v>
          </cell>
          <cell r="E2" t="str">
            <v>муниципальное бюджетное общеобразовательное учреждение города Ростова-на-Дону "Школа № 3"</v>
          </cell>
        </row>
        <row r="3">
          <cell r="C3">
            <v>109</v>
          </cell>
          <cell r="D3" t="str">
            <v>МБОУ "Школа № 6"</v>
          </cell>
          <cell r="E3" t="str">
            <v>муниципальное бюджетное общеобразовательное учреждение города Ростова-на-Дону "Школа № 6"</v>
          </cell>
        </row>
        <row r="4">
          <cell r="C4">
            <v>110</v>
          </cell>
          <cell r="D4" t="str">
            <v>МАОУ "Школа № 30"</v>
          </cell>
          <cell r="E4" t="str">
            <v>муниципальное автономное общеобразовательное учреждение города Ростова-на-Дону "Школа № 30"</v>
          </cell>
        </row>
        <row r="5">
          <cell r="C5">
            <v>111</v>
          </cell>
          <cell r="D5" t="str">
            <v>МБОУ "Гимназия № 34"</v>
          </cell>
          <cell r="E5" t="str">
            <v>муниципальное бюджетное общеобразовательное учреждение города Ростова-на-Дону "Гимназия № 34 имени Чумаченко Д. М."</v>
          </cell>
        </row>
        <row r="6">
          <cell r="C6">
            <v>112</v>
          </cell>
          <cell r="D6" t="str">
            <v>МБОУ "Лицей № 56"</v>
          </cell>
          <cell r="E6" t="str">
            <v>муниципальное бюджетное общеобразовательное учреждение города Ростова-на-Дону "Лицей № 56"</v>
          </cell>
        </row>
        <row r="7">
          <cell r="C7">
            <v>113</v>
          </cell>
          <cell r="D7" t="str">
            <v>МБОУ "Школа № 65"</v>
          </cell>
          <cell r="E7" t="str">
            <v>муниципальное бюджетное общеобразовательное учреждение города Ростова-на-Дону "Школа № 65 с углубленным изучением английского языка"</v>
          </cell>
        </row>
        <row r="8">
          <cell r="C8">
            <v>114</v>
          </cell>
          <cell r="D8" t="str">
            <v>МАОУ "Гимназия № 76"</v>
          </cell>
          <cell r="E8" t="str">
    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    </cell>
        </row>
        <row r="9">
          <cell r="C9">
            <v>115</v>
          </cell>
          <cell r="D9" t="str">
            <v>МБОУ "Школа № 82"</v>
          </cell>
          <cell r="E9" t="str">
    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    </cell>
        </row>
        <row r="10">
          <cell r="C10">
            <v>116</v>
          </cell>
          <cell r="D10" t="str">
            <v>МБОУ "Школа № 90"</v>
          </cell>
          <cell r="E10" t="str">
            <v>муниципальное бюджетное общеобразовательное учреждение города Ростова-на-Дону "Школа № 90 имени Героя Советского Союза Пудовкина П.Г."</v>
          </cell>
        </row>
        <row r="11">
          <cell r="C11">
            <v>117</v>
          </cell>
          <cell r="D11" t="str">
            <v>МБОУ "Школа № 93"</v>
          </cell>
          <cell r="E11" t="str">
            <v>муниципальное бюджетное общеобразовательное учреждение города Ростова-на-Дону "Школа № 93 имени Героя Советского Союза Фоменко Н.М."</v>
          </cell>
        </row>
        <row r="12">
          <cell r="C12">
            <v>118</v>
          </cell>
          <cell r="D12" t="str">
            <v>МАОУ "Школа № 96 Эврика-Развитие"</v>
          </cell>
          <cell r="E12" t="str">
    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    </cell>
        </row>
        <row r="13">
          <cell r="C13">
            <v>120</v>
          </cell>
          <cell r="D13" t="str">
            <v>МБОУ "Школа № 99"</v>
          </cell>
          <cell r="E13" t="str">
            <v>муниципальное бюджетное общеобразовательное учреждение города Ростова-на-Дону "Школа № 99"</v>
          </cell>
        </row>
        <row r="14">
          <cell r="C14">
            <v>121</v>
          </cell>
          <cell r="D14" t="str">
            <v>МБОУ "Школа № 100"</v>
          </cell>
          <cell r="E14" t="str">
            <v>муниципальное бюджетное общеобразовательное учреждение города Ростова-на-Дону "Школа № 100"</v>
          </cell>
        </row>
        <row r="15">
          <cell r="C15">
            <v>122</v>
          </cell>
          <cell r="D15" t="str">
            <v>МБОУ "Школа № 101"</v>
          </cell>
          <cell r="E15" t="str">
            <v>муниципальное бюджетное общеобразовательное учреждение города Ростова-на-Дону "Школа № 101"</v>
          </cell>
        </row>
        <row r="16">
          <cell r="C16">
            <v>123</v>
          </cell>
          <cell r="D16" t="str">
            <v>МБОУ "Лицей № 102"</v>
          </cell>
          <cell r="E16" t="str">
            <v>муниципальное бюджетное общеобразовательное учреждение города Ростова-на-Дону "Лицей № 102"</v>
          </cell>
        </row>
        <row r="17">
          <cell r="C17">
            <v>124</v>
          </cell>
          <cell r="D17" t="str">
            <v>МБОУ "Школа №104"</v>
          </cell>
          <cell r="E17" t="str">
            <v>муниципальное бюджетное общеобразовательное учреждение города Ростова-на-Дону "Школа № 104"</v>
          </cell>
        </row>
        <row r="18">
          <cell r="C18">
            <v>125</v>
          </cell>
          <cell r="D18" t="str">
            <v>МБОУ "Школа № 107"</v>
          </cell>
          <cell r="E18" t="str">
            <v>муниципальное бюджетное общеобразовательное учреждение " Школа № 107" города Ростова-на-Дону</v>
          </cell>
        </row>
        <row r="19">
          <cell r="C19">
            <v>126</v>
          </cell>
          <cell r="D19" t="str">
            <v>МБОУ "Гимназия № 118"</v>
          </cell>
          <cell r="E19" t="str">
            <v>муниципальное бюджетное общеобразовательное учреждение города Ростова-на-Дону "Гимназия №118 имени Валерия Николаевича Цыганова"</v>
          </cell>
        </row>
        <row r="20">
          <cell r="C20">
            <v>173</v>
          </cell>
          <cell r="D20" t="str">
            <v>ЧОУ "Гимназия"Развитие"</v>
          </cell>
          <cell r="E20" t="str">
            <v>Частное общеобразовательное учреждение "Гимназия "Развитие"</v>
          </cell>
        </row>
        <row r="21">
          <cell r="C21">
            <v>1142</v>
          </cell>
          <cell r="D21" t="str">
            <v>ЧШ "Источник знаний"</v>
          </cell>
          <cell r="E21" t="str">
            <v>ИП Мацина Частная школа "Источник знаний"</v>
          </cell>
        </row>
        <row r="22">
          <cell r="C22">
            <v>3277</v>
          </cell>
          <cell r="D22" t="str">
            <v>ГБПОУ РО "ДПК"</v>
          </cell>
          <cell r="E22" t="str">
            <v>Государственное бюджетное профессиональное образовательное учреждение Ростовской области "Донской педагогический колледж"</v>
          </cell>
        </row>
        <row r="23">
          <cell r="C23">
            <v>4050</v>
          </cell>
          <cell r="D23" t="str">
            <v>Ростовский филиал ФГБОУ ВО "РГУП"</v>
          </cell>
          <cell r="E23" t="str">
            <v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</v>
          </cell>
        </row>
        <row r="24">
          <cell r="C24">
            <v>137</v>
          </cell>
          <cell r="D24" t="str">
            <v>МАОУ "Юридическая гимназия № 9 имени  М.М. Сперанского"</v>
          </cell>
          <cell r="E24" t="str">
            <v>муниципальное автономное общеобразовательное учреждение города Ростова-на-Дону "Юридическая гимназия №9 имени Михаила Михайловича Сперанского"</v>
          </cell>
        </row>
        <row r="25">
          <cell r="C25">
            <v>139</v>
          </cell>
          <cell r="D25" t="str">
            <v>МАОУ "Классический лицей №1"</v>
          </cell>
          <cell r="E25" t="str">
            <v>муниципальное автономное общеобразовательное учреждение города Ростова-на-Дону "Классический лицей №1"</v>
          </cell>
        </row>
        <row r="26">
          <cell r="C26">
            <v>140</v>
          </cell>
          <cell r="D26" t="str">
            <v>МАОУ "Лицей экономический № 14"</v>
          </cell>
          <cell r="E26" t="str">
            <v>муниципальное автономное общеобразовательное учреждение города Ростова-на-Дону "Лицей экономический № 14"</v>
          </cell>
        </row>
        <row r="27">
          <cell r="C27">
            <v>142</v>
          </cell>
          <cell r="D27" t="str">
            <v>МАОУ "Донская реальная гимназия № 62"</v>
          </cell>
          <cell r="E27" t="str">
            <v>муниципальное автономное общеобразовательное учреждение города Ростова-на-Дону "Донская реальная гимназия № 62"</v>
          </cell>
        </row>
        <row r="28">
          <cell r="C28">
            <v>143</v>
          </cell>
          <cell r="D28" t="str">
            <v>МБОУ "Школа №66"</v>
          </cell>
          <cell r="E28" t="str">
            <v>муниципальное бюджетное общеобразовательное учреждение города Ростова - на - Дону "Школа №66 имени Героя Советского Союза Николая Александровича Лунина"</v>
          </cell>
        </row>
        <row r="29">
          <cell r="C29">
            <v>144</v>
          </cell>
          <cell r="D29" t="str">
            <v>МБОУ "Школа №67"</v>
          </cell>
          <cell r="E29" t="str">
            <v>муниципальное бюджетное общеобразовательное учреждение города Ростова-на-Дону "Школа № 67 имени 6-й Гвардейской Сивашской танковой бригады"</v>
          </cell>
        </row>
        <row r="30">
          <cell r="C30">
            <v>145</v>
          </cell>
          <cell r="D30" t="str">
            <v>МАОУ "Школа № 77"</v>
          </cell>
          <cell r="E30" t="str">
    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    </cell>
        </row>
        <row r="31">
          <cell r="C31">
            <v>146</v>
          </cell>
          <cell r="D31" t="str">
            <v>МБОУ "Школа № 83"</v>
          </cell>
          <cell r="E31" t="str">
            <v>муниципальное бюджетное общеобразовательное учреждение города Ростова-на-Дону "Школа № 83"</v>
          </cell>
        </row>
        <row r="32">
          <cell r="C32">
            <v>1081</v>
          </cell>
          <cell r="D32" t="str">
            <v>ЧОУ СШ "Азъ Буки  Веди"</v>
          </cell>
          <cell r="E32" t="str">
            <v>Частное общеобразовательное учреждение средняя школа "Азъ Буки Веди"</v>
          </cell>
        </row>
        <row r="33">
          <cell r="C33">
            <v>1084</v>
          </cell>
          <cell r="D33" t="str">
            <v>МБОУ "Школа №64"</v>
          </cell>
          <cell r="E33" t="str">
            <v>муниципальное бюджетное общеобразовательное учреждение города Ростова-на-Дону "Школа № 64"</v>
          </cell>
        </row>
        <row r="34">
          <cell r="C34">
            <v>1126</v>
          </cell>
          <cell r="D34" t="str">
            <v>ЧОУ "Свято-Преполовенская православная СОШ"</v>
          </cell>
          <cell r="E34" t="str">
            <v>Частное общеобразовательное учреждение "Свято-Преполовенская православная средняя общеобразовательная школа"</v>
          </cell>
        </row>
        <row r="35">
          <cell r="C35">
            <v>3295</v>
          </cell>
          <cell r="D35" t="str">
            <v>ГБПОУ РО "РЖТ"</v>
          </cell>
          <cell r="E35" t="str">
            <v>Государственное бюджетное профессиональное образовательное учреждение Ростовской области "Ростовский-на-Дону железнодорожный техникум"</v>
          </cell>
        </row>
        <row r="36">
          <cell r="C36">
            <v>133</v>
          </cell>
          <cell r="D36" t="str">
            <v>МБОУ "Лицей № 2"</v>
          </cell>
          <cell r="E36" t="str">
            <v>Муниципальное бюджетное общеобразовательное учреждение города Ростова-на-Дону "Лицей № 2"</v>
          </cell>
        </row>
        <row r="37">
          <cell r="C37">
            <v>149</v>
          </cell>
          <cell r="D37" t="str">
            <v>МБОУ "Школа № 4"</v>
          </cell>
          <cell r="E37" t="str">
            <v>муниципальное бюджетное общеобразовательное учреждение города Ростова-на-Дону "Школа № 4"</v>
          </cell>
        </row>
        <row r="38">
          <cell r="C38">
            <v>150</v>
          </cell>
          <cell r="D38" t="str">
            <v>МАОУ "Школа № 5" г. Ростова-на-Дону</v>
          </cell>
          <cell r="E38" t="str">
            <v>муниципальное автономное общеобразовательное учреждение города Ростова-на-Дону "Школа № 5"</v>
          </cell>
        </row>
        <row r="39">
          <cell r="C39">
            <v>151</v>
          </cell>
          <cell r="D39" t="str">
            <v>МБОУ "Гимназия №45"</v>
          </cell>
          <cell r="E39" t="str">
            <v>муниципальное бюджетное общеобразовательное учреждение города Ростова-на-Дону "Гимназия № 45"</v>
          </cell>
        </row>
        <row r="40">
          <cell r="C40">
            <v>152</v>
          </cell>
          <cell r="D40" t="str">
            <v>МБОУ "Школа № 47"</v>
          </cell>
          <cell r="E40" t="str">
            <v>муниципальное бюджетное общеобразовательное учреждение города Ростова-на-Дону " Школа № 47"</v>
          </cell>
        </row>
        <row r="41">
          <cell r="C41">
            <v>153</v>
          </cell>
          <cell r="D41" t="str">
            <v>МБОУ "Школа № 49"</v>
          </cell>
          <cell r="E41" t="str">
            <v>муниципальное бюджетное общеобразовательное учреждение города Ростова-на-Дону "Школа № 49"</v>
          </cell>
        </row>
        <row r="42">
          <cell r="C42">
            <v>154</v>
          </cell>
          <cell r="D42" t="str">
            <v>МБОУ "Лицей № 51"</v>
          </cell>
          <cell r="E42" t="str">
            <v>муниципальное бюджетное общеобразовательное учреждение города Ростова-на-Дону "Лицей № 51 имени Капустина Бориса Владиславовича"</v>
          </cell>
        </row>
        <row r="43">
          <cell r="C43">
            <v>155</v>
          </cell>
          <cell r="D43" t="str">
            <v>МАОУ "Школа № 53"</v>
          </cell>
          <cell r="E43" t="str">
            <v>муниципальное автономное общеобразовательное учреждение города Ростова-на-Дону "Школа № 53 имени Б.Н. Слюсаря"</v>
          </cell>
        </row>
        <row r="44">
          <cell r="C44">
            <v>156</v>
          </cell>
          <cell r="D44" t="str">
            <v>МБОУ "Школа №80"</v>
          </cell>
          <cell r="E44" t="str">
            <v>муниципальное бюджетное общеобразовательное учреждения города Ростова-на-Дону "Школа № 80 имени Героя Советского Союза РИХАРДА ЗОРГЕ"</v>
          </cell>
        </row>
        <row r="45">
          <cell r="C45">
            <v>158</v>
          </cell>
          <cell r="D45" t="str">
            <v>ЧОУ Международная школа "АЛЛА ПРИМА"</v>
          </cell>
          <cell r="E45" t="str">
            <v>Частное общеобразовательное учреждение "Международная школа "АЛЛА ПРИМА"</v>
          </cell>
        </row>
        <row r="46">
          <cell r="C46">
            <v>174</v>
          </cell>
          <cell r="D46" t="str">
            <v>ЧОУ гимназия "ОР АВНЕР - Свет Знаний"</v>
          </cell>
          <cell r="E46" t="str">
            <v>Частное общеобразовательное учреждение гимназия "ОР АВНЕР - Свет Знаний"</v>
          </cell>
        </row>
        <row r="47">
          <cell r="C47">
            <v>1031</v>
          </cell>
          <cell r="D47" t="str">
            <v>ЧОУ Гимназия "ЭСТУС"</v>
          </cell>
          <cell r="E47" t="str">
            <v>Частное общеобразовательное учреждение Гимназия "ЭСТУС"</v>
          </cell>
        </row>
        <row r="48">
          <cell r="C48">
            <v>1114</v>
          </cell>
          <cell r="D48" t="str">
            <v>ГКОУ  РО  РОЦОНУ</v>
          </cell>
          <cell r="E48" t="str">
            <v>Государственное казенное общеобразовательное учреждение Ростовской области "Ростовский областной центр образования неслышащих учащихся"</v>
          </cell>
        </row>
        <row r="49">
          <cell r="C49">
            <v>1118</v>
          </cell>
          <cell r="D49" t="str">
            <v>ГКОУ РО "Ростовская специальная школа-интернат № 48"</v>
          </cell>
          <cell r="E49" t="str">
            <v>Государственное казенное общеобразовательное учреждение Ростовской области "Ростовская специальная школа-интернат № 48"</v>
          </cell>
        </row>
        <row r="50">
          <cell r="C50">
            <v>3287</v>
          </cell>
          <cell r="D50" t="str">
            <v>ГАПОУ РО "РКРСТ "Сократ"</v>
          </cell>
          <cell r="E50" t="str">
            <v>Государственное автономное профессиональное образовательное учреждение Ростовской области "Ростовский колледж рекламы, сервиса и туризма "Сократ"</v>
          </cell>
        </row>
        <row r="51">
          <cell r="C51">
            <v>4032</v>
          </cell>
          <cell r="D51" t="str">
            <v>ФГБОУ ВО РостГМУ Минздрава России</v>
          </cell>
          <cell r="E51" t="str">
            <v>Федеральное государственное бюджетное образовательное учреждение высшего образования "Ростовский государственный медицинский университет" Министерства здравохранения Российской Федерации</v>
          </cell>
        </row>
        <row r="52">
          <cell r="C52">
            <v>159</v>
          </cell>
          <cell r="D52" t="str">
            <v>МАОУ "Лицей № 33"</v>
          </cell>
          <cell r="E52" t="str">
            <v>муниципальное автономное общеобразовательное учреждение города Ростова-на-Дону "Лицей № 33 имени Ростовского полка народного ополчения"</v>
          </cell>
        </row>
        <row r="53">
          <cell r="C53">
            <v>160</v>
          </cell>
          <cell r="D53" t="str">
            <v>МБОУ "Гимназия №35"</v>
          </cell>
          <cell r="E53" t="str">
            <v>муниципальное бюджетное общеобразовательное учреждение города Ростова-на-Дону "Гимназия №35"</v>
          </cell>
        </row>
        <row r="54">
          <cell r="C54">
            <v>161</v>
          </cell>
          <cell r="D54" t="str">
            <v>МБОУ "Гимназия № 36"</v>
          </cell>
          <cell r="E54" t="str">
            <v>муниципальное бюджетное общеобразовательное учреждение города Ростова-на-Дону "Гимназия № 36"</v>
          </cell>
        </row>
        <row r="55">
          <cell r="C55">
            <v>162</v>
          </cell>
          <cell r="D55" t="str">
            <v>МАОУ "Школа № 39"</v>
          </cell>
          <cell r="E55" t="str">
            <v>муниципальное автономное общеобразовательное учреждение "Школа № 39" города Ростова-на-Дону</v>
          </cell>
        </row>
        <row r="56">
          <cell r="C56">
            <v>163</v>
          </cell>
          <cell r="D56" t="str">
            <v>МАОУ "Школа № 55"</v>
          </cell>
          <cell r="E56" t="str">
            <v>муниципальное автономное общеобразовательное учреждение города Ростова-на-Дону "Школа № 55"</v>
          </cell>
        </row>
        <row r="57">
          <cell r="C57">
            <v>164</v>
          </cell>
          <cell r="D57" t="str">
            <v>МБОУ "Лицей № 57"</v>
          </cell>
          <cell r="E57" t="str">
            <v>муниципальное бюджетное общеобразовательное учреждение города Ростова-на-Дону "Лицей № 57"</v>
          </cell>
        </row>
        <row r="58">
          <cell r="C58">
            <v>165</v>
          </cell>
          <cell r="D58" t="str">
            <v>МБОУ "Школа № 70"</v>
          </cell>
          <cell r="E58" t="str">
            <v>муниципальное бюджетное общеобразовательное учреждение города Ростова-на-Дону "Школа № 70"</v>
          </cell>
        </row>
        <row r="59">
          <cell r="C59">
            <v>166</v>
          </cell>
          <cell r="D59" t="str">
            <v>МБОУ "Школа № 72"</v>
          </cell>
          <cell r="E59" t="str">
            <v>муниципальное бюджетное общеобразовательное учреждение города Ростова-на-Дону "Школа № 72"</v>
          </cell>
        </row>
        <row r="60">
          <cell r="C60">
            <v>167</v>
          </cell>
          <cell r="D60" t="str">
            <v>МБОУ "Школа № 78"</v>
          </cell>
          <cell r="E60" t="str">
            <v>муниципальное бюджетное общеобразовательное учреждение города Ростова-на-Дону "Школа № 78 имени Героя Советского Союза Неделина М.И."</v>
          </cell>
        </row>
        <row r="61">
          <cell r="C61">
            <v>1138</v>
          </cell>
          <cell r="D61" t="str">
            <v>Гимназия «ДАР»</v>
          </cell>
          <cell r="E61" t="str">
            <v>ИП Голубева М.О. Гимназия «Донского академического развития»</v>
          </cell>
        </row>
        <row r="62">
          <cell r="C62">
            <v>3273</v>
          </cell>
          <cell r="D62" t="str">
            <v>ГБПОУ РО "РКСИ"</v>
          </cell>
          <cell r="E62" t="str">
            <v>Государственное бюджетное профессиональное образовательное учреждение Ростовской области "Ростовский-на-Дону колледж связи и информатики"</v>
          </cell>
        </row>
        <row r="63">
          <cell r="C63">
            <v>3275</v>
          </cell>
          <cell r="D63" t="str">
            <v>ГБПОУ РО "РСК"</v>
          </cell>
          <cell r="E63" t="str">
            <v>Государственное бюджетное профессиональное образовательное учереждение Ростовской области "Ростовский-на-Дону строительный колледж"</v>
          </cell>
        </row>
        <row r="64">
          <cell r="C64">
            <v>3283</v>
          </cell>
          <cell r="D64" t="str">
            <v>ГБПОУ РО "РХУ имени М.Б. Грекова"</v>
          </cell>
          <cell r="E64" t="str">
            <v>Государственное бюджетное профессиональное образовательное учреждение Ростовской области "Ростовское художественное училище имени М.Б. Грекова"</v>
          </cell>
        </row>
        <row r="65">
          <cell r="C65">
            <v>3293</v>
          </cell>
          <cell r="D65" t="str">
            <v>ГБПОУ РО ПУ № 20</v>
          </cell>
          <cell r="E65" t="str">
            <v>Государственное бюджетное профессиональное образовательное учреждение Ростовской области "Ростовское-на-Дону строительное профессиональное училище №20"</v>
          </cell>
        </row>
        <row r="66">
          <cell r="C66">
            <v>135</v>
          </cell>
          <cell r="D66" t="str">
            <v>МБОУ "Лицей №50 при ДГТУ"</v>
          </cell>
          <cell r="E66" t="str">
            <v>муниципальное бюджетное общеобразовательное учреждение города Ростова-на-Дону "Лицей №50 при ДГТУ"</v>
          </cell>
        </row>
        <row r="67">
          <cell r="C67">
            <v>175</v>
          </cell>
          <cell r="D67" t="str">
            <v>МБОУ "Гимназия № 25"</v>
          </cell>
          <cell r="E67" t="str">
            <v>муниципальное бюджетное общеобразовательное учреждение города Ростова-наДону "Гимназия № 25"</v>
          </cell>
        </row>
        <row r="68">
          <cell r="C68">
            <v>176</v>
          </cell>
          <cell r="D68" t="str">
            <v>МАОУ "Лицей № 27"</v>
          </cell>
          <cell r="E68" t="str">
            <v>муниципальное автономное общеобразовательное учреждение города Ростова-на-Дону "Лицей № 27 имени А.В.Суворова"</v>
          </cell>
        </row>
        <row r="69">
          <cell r="C69">
            <v>177</v>
          </cell>
          <cell r="D69" t="str">
            <v>МБОУ "Школа № 32"</v>
          </cell>
          <cell r="E69" t="str">
            <v>муниципальное бюджетное общеобразовательное учреждение города Ростова-на-Дону "Школа № 32 имени "Молодой гвардии"</v>
          </cell>
        </row>
        <row r="70">
          <cell r="C70">
            <v>178</v>
          </cell>
          <cell r="D70" t="str">
            <v>МБОУ "Школа № 40"</v>
          </cell>
          <cell r="E70" t="str">
            <v>муниципальное бюджетное общеобразовательное учреждение города Ростова-на-Дону"Школа № 40 имени Восьмой Воздушной Армии"</v>
          </cell>
        </row>
        <row r="71">
          <cell r="C71">
            <v>179</v>
          </cell>
          <cell r="D71" t="str">
            <v>МБОУ "Школа № 43"</v>
          </cell>
          <cell r="E71" t="str">
            <v>муниципальное бюджетное общеобразовательное учреждение города Ростова-на-Дону "Школа № 43"</v>
          </cell>
        </row>
        <row r="72">
          <cell r="C72">
            <v>180</v>
          </cell>
          <cell r="D72" t="str">
            <v>МБОУ "Гимназия № 46"</v>
          </cell>
          <cell r="E72" t="str">
            <v>муниципальное бюджетное общеобразовательное учреждение города Ростова-на-Дону "Гимназия № 46"</v>
          </cell>
        </row>
        <row r="73">
          <cell r="C73">
            <v>182</v>
          </cell>
          <cell r="D73" t="str">
            <v>МАОУ "Гимназия № 52"</v>
          </cell>
          <cell r="E73" t="str">
            <v>муниципальное автономное общеобразовательное учреждение города Ростова-на-Дону "Гимназия № 52 имени Александра Ароновича Печерского"</v>
          </cell>
        </row>
        <row r="74">
          <cell r="C74">
            <v>183</v>
          </cell>
          <cell r="D74" t="str">
            <v>МБОУ "Школа № 68"</v>
          </cell>
          <cell r="E74" t="str">
            <v>муниципальное бюджетное общеобразовательное учреждение города Ростова-на-Дону "Школа № 68 имени 56-й Армии"</v>
          </cell>
        </row>
        <row r="75">
          <cell r="C75">
            <v>185</v>
          </cell>
          <cell r="D75" t="str">
            <v>МБОУ "Лицей экономический № 71"</v>
          </cell>
          <cell r="E75" t="str">
            <v>муниципальное бюджетное общеобразовательное учреждение города Ростова-на-Дону "Лицей экономический № 71"</v>
          </cell>
        </row>
        <row r="76">
          <cell r="C76">
            <v>186</v>
          </cell>
          <cell r="D76" t="str">
            <v>МБОУ "Школа№ 79"</v>
          </cell>
          <cell r="E76" t="str">
            <v>муниципальное бюджетное общеобразовательное учреждение города Ростова-на-Дону "Школа №79"</v>
          </cell>
        </row>
        <row r="77">
          <cell r="C77">
            <v>187</v>
          </cell>
          <cell r="D77" t="str">
            <v>МБОУ "Школа №110"</v>
          </cell>
          <cell r="E77" t="str">
            <v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v>
          </cell>
        </row>
        <row r="78">
          <cell r="C78">
            <v>188</v>
          </cell>
          <cell r="D78" t="str">
            <v>МБОУ "Лицей №69"</v>
          </cell>
          <cell r="E78" t="str">
            <v>муниципальное бюджетное общеобразовательное учреждение города Ростова-на-Дону "Лицей многопрофильный №69"</v>
          </cell>
        </row>
        <row r="79">
          <cell r="C79">
            <v>190</v>
          </cell>
          <cell r="D79" t="str">
            <v>лицей  ФГБОУ ВО РГУПС</v>
          </cell>
          <cell r="E79" t="str">
            <v>Федеральное государственное бюджетное образовательное учреждение высшего образования "Ростовский государственный университет путей сообщения"</v>
          </cell>
        </row>
        <row r="80">
          <cell r="C80">
            <v>191</v>
          </cell>
          <cell r="D80" t="str">
            <v>ГБПОУ РО "РОУОР"</v>
          </cell>
          <cell r="E80" t="str">
            <v>Государственное бюджетное профессиональное образовательное учреждение Ростовской области "Ростовское областное училище (колледж)олимпийского резерва"</v>
          </cell>
        </row>
        <row r="81">
          <cell r="C81">
            <v>1030</v>
          </cell>
          <cell r="D81" t="str">
            <v>ГБОУ РО "Ростовская-на-Дону школа-интернат спортивного профиля"</v>
          </cell>
          <cell r="E81" t="str">
            <v>государственное бюджетное общеобразовательное учреждение Ростовской области "Ростовская-на-Дону школа-интернат спортивного профиля"</v>
          </cell>
        </row>
        <row r="82">
          <cell r="C82">
            <v>1120</v>
          </cell>
          <cell r="D82" t="str">
            <v>МБОУ "Школа № 75"</v>
          </cell>
          <cell r="E82" t="str">
            <v>муниципальное бюджетное общеобразовательное учреждение города Ростова-на-Дону"Школа № 75"</v>
          </cell>
        </row>
        <row r="83">
          <cell r="C83">
            <v>1122</v>
          </cell>
          <cell r="D83" t="str">
            <v>гимназия ДГТУ</v>
          </cell>
          <cell r="E83" t="str">
            <v>Гимназия федерального государственного бюджетного образовательного учреждения высшего образования "Донской государственный технический университет"</v>
          </cell>
        </row>
        <row r="84">
          <cell r="C84">
            <v>1125</v>
          </cell>
          <cell r="D84" t="str">
            <v>ЧОУ "Православная СОШ"</v>
          </cell>
          <cell r="E84" t="str">
            <v>Частное общеобразовательное учреждение "Свято-Георгиевская православная средняя общеобразовательная школа"</v>
          </cell>
        </row>
        <row r="85">
          <cell r="C85">
            <v>3280</v>
          </cell>
          <cell r="D85" t="str">
            <v>ГБПОУ РО "Ростовский колледж искусств"</v>
          </cell>
          <cell r="E85" t="str">
            <v>государственное бюджетное профессиональное образовательное учреждение Ростовской области "Ростовский колледж искусств"</v>
          </cell>
        </row>
        <row r="86">
          <cell r="C86">
            <v>3285</v>
          </cell>
          <cell r="D86" t="str">
            <v>ССМШ (колледж) при РГК им.С.В.Рахманинова</v>
          </cell>
          <cell r="E86" t="str">
            <v>Средняя специальная музыкальная школа (колледж) при Ростовской государственной консерватории им. С.В.Рахманинова. ФГБОУ ВО "Ростовская государственная консерватория им. С.В. Рахманинова"</v>
          </cell>
        </row>
        <row r="87">
          <cell r="C87">
            <v>3286</v>
          </cell>
          <cell r="D87" t="str">
            <v>ГБПОУ РО ПУ № 7</v>
          </cell>
          <cell r="E87" t="str">
            <v>Государственное бюджетное профессиональное образовательное учреждение Ростовской области "Ростовское многопрофильное профессиональное училище № 7"</v>
          </cell>
        </row>
        <row r="88">
          <cell r="C88">
            <v>3296</v>
          </cell>
          <cell r="D88" t="str">
            <v>ГБПОУ РО "РСХТ"</v>
          </cell>
          <cell r="E88" t="str">
            <v>Государственное бюджетное профессиональное образовательное учреждение Ростовской области "Ростовский строительно-художественный техникум"</v>
          </cell>
        </row>
        <row r="89">
          <cell r="C89">
            <v>3516</v>
          </cell>
          <cell r="D89" t="str">
            <v>ГБПОУ РО "ДПТК (ПУ № 8)"</v>
          </cell>
          <cell r="E89" t="str">
            <v>Государственное бюджетное профессиональное образовательное учреждение Ростовской области "Донской промышлено-технический колледж (ПУ №8) имени Б.Н. Слюсаря"</v>
          </cell>
        </row>
        <row r="90">
          <cell r="C90">
            <v>169</v>
          </cell>
          <cell r="D90" t="str">
            <v>2ДКК ДГТУ</v>
          </cell>
          <cell r="E90" t="str">
            <v>кадетская школа &lt;Второй Донской Императора Николая II кадетский корпус&gt; Донского государственного технического университета</v>
          </cell>
        </row>
        <row r="91">
          <cell r="C91">
            <v>192</v>
          </cell>
          <cell r="D91" t="str">
            <v>МБОУ "Школа № 16"</v>
          </cell>
          <cell r="E91" t="str">
            <v>муниципальное бюджетное общеобразовательное учреждение города Ростова-на-Дону "Школа № 16 имени 339 Ростовской стрелковой дивизии"</v>
          </cell>
        </row>
        <row r="92">
          <cell r="C92">
            <v>193</v>
          </cell>
          <cell r="D92" t="str">
            <v>МБОУ "Школа № 18"</v>
          </cell>
          <cell r="E92" t="str">
            <v>муниципальное бюджетное общеобразовательное учреждение города Ростова-на-Дону " Школа № 18"</v>
          </cell>
        </row>
        <row r="93">
          <cell r="C93">
            <v>194</v>
          </cell>
          <cell r="D93" t="str">
            <v>МБОУ "Гимназия № 19"</v>
          </cell>
          <cell r="E93" t="str">
            <v>муниципальное бюджетное общеобразовательное учреждение города Ростова-на-Дону "Гимназия № 19"</v>
          </cell>
        </row>
        <row r="94">
          <cell r="C94">
            <v>195</v>
          </cell>
          <cell r="D94" t="str">
            <v>МБОУ "Лицей № 20"</v>
          </cell>
          <cell r="E94" t="str">
            <v>муниципальное бюджетное общеобразовательное учреждение города Ростова-на-Дону "Лицей № 20 имени В.П. Поляничко"</v>
          </cell>
        </row>
        <row r="95">
          <cell r="C95">
            <v>196</v>
          </cell>
          <cell r="D95" t="str">
            <v>МБОУ "Школа № 21"</v>
          </cell>
          <cell r="E95" t="str">
            <v>муниципальное бюджетное общеобразовательное учреждение города Ростова-на-Дону "Школа № 21"</v>
          </cell>
        </row>
        <row r="96">
          <cell r="C96">
            <v>197</v>
          </cell>
          <cell r="D96" t="str">
            <v>МБОУ "Школа № 23"</v>
          </cell>
          <cell r="E96" t="str">
            <v>муниципальное бюджетное общеобразовательное учреждение города Ростова-на-Дону "Школа №23"</v>
          </cell>
        </row>
        <row r="97">
          <cell r="C97">
            <v>198</v>
          </cell>
          <cell r="D97" t="str">
            <v>МБОУ "Школа № 24"</v>
          </cell>
          <cell r="E97" t="str">
            <v>муниципальное бюджетное общеобразовательное учреждение города Ростова-на-Дону "Школа № 24 имени Героя России Андрея Орлова"</v>
          </cell>
        </row>
        <row r="98">
          <cell r="C98">
            <v>199</v>
          </cell>
          <cell r="D98" t="str">
            <v>МБОУ "Школа № 44"</v>
          </cell>
          <cell r="E98" t="str">
            <v>муниципальное бюджетное общеобразовательное учреждение города Ростова-на-Дону "Школа № 44"</v>
          </cell>
        </row>
        <row r="99">
          <cell r="C99">
            <v>200</v>
          </cell>
          <cell r="D99" t="str">
            <v>МБОУ "Школа № 54"</v>
          </cell>
          <cell r="E99" t="str">
            <v>муниципальное бюджетное общеобразовательное учреждение города Ростова-на-Дону "Школа № 54"</v>
          </cell>
        </row>
        <row r="100">
          <cell r="C100">
            <v>202</v>
          </cell>
          <cell r="D100" t="str">
            <v>МБОУ "Школа № 84"</v>
          </cell>
          <cell r="E100" t="str">
            <v>муниципальное бюджетное общеобразовательное учреждение города Ростова-на-Дону "Школа № 84 имени Героя России Дмитрия Петрова"</v>
          </cell>
        </row>
        <row r="101">
          <cell r="C101">
            <v>204</v>
          </cell>
          <cell r="D101" t="str">
            <v>МБОУ "Школа № 91"</v>
          </cell>
          <cell r="E101" t="str">
            <v>муниципальное бюджетное общеобразовательное учреждение города Ростова-на-Дону "Школа № 91 имени Шолохова Михаила Александровича"</v>
          </cell>
        </row>
        <row r="102">
          <cell r="C102">
            <v>205</v>
          </cell>
          <cell r="D102" t="str">
            <v>МБОУ "Школа № 97"</v>
          </cell>
          <cell r="E102" t="str">
            <v>муниципальное бюджетное общеобразовательное учреждение города Ростова-на-Дону "Школа № 97"</v>
          </cell>
        </row>
        <row r="103">
          <cell r="C103">
            <v>206</v>
          </cell>
          <cell r="D103" t="str">
            <v>МБОУ "Школа № 105"</v>
          </cell>
          <cell r="E103" t="str">
            <v>муниципальное бюджетное общеобразовательное учреждение города Ростова-на-Дону "Школа № 105"</v>
          </cell>
        </row>
        <row r="104">
          <cell r="C104">
            <v>207</v>
          </cell>
          <cell r="D104" t="str">
            <v>МБОУ "Школа № 109"</v>
          </cell>
          <cell r="E104" t="str">
            <v>муниципальное бюджетное общеобразовательное учреждение города Ростова-на-Дону "Школа № 109"</v>
          </cell>
        </row>
        <row r="105">
          <cell r="C105">
            <v>208</v>
          </cell>
          <cell r="D105" t="str">
            <v>МБОУ "Школа № 111"</v>
          </cell>
          <cell r="E105" t="str">
            <v>муниципальное бюджетное общеобразовательное учреждение города Ростова-на-Дону "Школа № 111"</v>
          </cell>
        </row>
        <row r="106">
          <cell r="C106">
            <v>1027</v>
          </cell>
          <cell r="D106" t="str">
            <v>МБОУ "Школа № 113"</v>
          </cell>
          <cell r="E106" t="str">
            <v>муниципальное бюджетное общеобразовательное учреждение города Ростова-на-Дону "Школа № 113"</v>
          </cell>
        </row>
        <row r="107">
          <cell r="C107">
            <v>1085</v>
          </cell>
          <cell r="D107" t="str">
            <v>МБОУ "Школа  № 10"</v>
          </cell>
          <cell r="E107" t="str">
            <v>муниципальное бюджетное общеобразовательное учреждение города Ростова-на-Дону "Школа № 10"</v>
          </cell>
        </row>
        <row r="108">
          <cell r="C108">
            <v>1086</v>
          </cell>
          <cell r="D108" t="str">
            <v>ЧОУ СШ "Эрудит"</v>
          </cell>
          <cell r="E108" t="str">
            <v>Частное общеобразовательное учреждение средняя школа "Эрудит"</v>
          </cell>
        </row>
        <row r="109">
          <cell r="C109">
            <v>1117</v>
          </cell>
          <cell r="D109" t="str">
            <v>ГКОУ РО "Ростовская-на-Дону санаторная  школа-интернат №74"</v>
          </cell>
          <cell r="E109" t="str">
            <v>Государственное казенное общеобразовательное учреждение Ростовской области &lt;Ростовская-на-Дону санаторная школа-интернат №74&gt;</v>
          </cell>
        </row>
        <row r="110">
          <cell r="C110">
            <v>3441</v>
          </cell>
          <cell r="D110" t="str">
            <v>ГБПОУ РО "РКМиА"</v>
          </cell>
          <cell r="E110" t="str">
            <v>Государственное бюджетное профессиональное образовательное учреждение Ростовской области "Ростовский колледж металлообработки и сервиса"</v>
          </cell>
        </row>
        <row r="111">
          <cell r="C111">
            <v>3502</v>
          </cell>
          <cell r="D111" t="str">
            <v>ГАПОУ РО "РКТМ"</v>
          </cell>
          <cell r="E111" t="str">
            <v>Государственное автономное профессиональное образовательное учреждение Ростовской области "Ростовский колледж технологий машиностроения"</v>
          </cell>
        </row>
        <row r="112">
          <cell r="C112">
            <v>210</v>
          </cell>
          <cell r="D112" t="str">
            <v>МБОУ "Школа № 1"</v>
          </cell>
          <cell r="E112" t="str">
            <v>муниципальное бюджетное общеобразовательное учреждение города Ростова-на-Дону "Школа № 1"</v>
          </cell>
        </row>
        <row r="113">
          <cell r="C113">
            <v>211</v>
          </cell>
          <cell r="D113" t="str">
            <v>МБОУ "Школа №7"</v>
          </cell>
          <cell r="E113" t="str">
            <v>муниципальное бюджетное общеобразовательное учреждение города Ростова-на-Дону "Школа № 7 имени Береста Алексея Прокопьевича"</v>
          </cell>
        </row>
        <row r="114">
          <cell r="C114">
            <v>212</v>
          </cell>
          <cell r="D114" t="str">
            <v>МБОУ "Школа № 8"</v>
          </cell>
          <cell r="E114" t="str">
    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    </cell>
        </row>
        <row r="115">
          <cell r="C115">
            <v>213</v>
          </cell>
          <cell r="D115" t="str">
            <v>МАОУ "Лицей №11"</v>
          </cell>
          <cell r="E115" t="str">
            <v>муниципальное автономное общеобразовательное учреждение города Ростова-на-Дону "Лицей № 11"</v>
          </cell>
        </row>
        <row r="116">
          <cell r="C116">
            <v>214</v>
          </cell>
          <cell r="D116" t="str">
            <v>МБОУ "Гимназия № 12"</v>
          </cell>
          <cell r="E116" t="str">
            <v>муниципальное бюджетное общеобразовательное учреждение города Ростова-на-Дону "Гимназия № 12"</v>
          </cell>
        </row>
        <row r="117">
          <cell r="C117">
            <v>215</v>
          </cell>
          <cell r="D117" t="str">
            <v>МБОУ "Лицей № 13"</v>
          </cell>
          <cell r="E117" t="str">
            <v>муниципальное бюджетное общеобразовательное учреждение города Ростова- на-Дону "Лицей № 13"</v>
          </cell>
        </row>
        <row r="118">
          <cell r="C118">
            <v>216</v>
          </cell>
          <cell r="D118" t="str">
            <v>МБОУ "Гимназия № 14"</v>
          </cell>
          <cell r="E118" t="str">
            <v>муниципальное бюджетное общеобразовательное учреждение города Ростова-на-Дону "Гимназия № 14"</v>
          </cell>
        </row>
        <row r="119">
          <cell r="C119">
            <v>217</v>
          </cell>
          <cell r="D119" t="str">
            <v>МБОУ "Школа № 17"</v>
          </cell>
          <cell r="E119" t="str">
            <v>муниципальное бюджетное общеобразовательное учреждение города Ростова- на-Дону "Школа №17"</v>
          </cell>
        </row>
        <row r="120">
          <cell r="C120">
            <v>218</v>
          </cell>
          <cell r="D120" t="str">
            <v>МБОУ "Школа № 22"</v>
          </cell>
          <cell r="E120" t="str">
            <v>муниципальное бюджетное общеобразовательное учреждение города Ростова-на-Дону "Школа № 22"</v>
          </cell>
        </row>
        <row r="121">
          <cell r="C121">
            <v>219</v>
          </cell>
          <cell r="D121" t="str">
            <v>МБОУ "Школа №26"</v>
          </cell>
          <cell r="E121" t="str">
            <v>муниципальное бюджетное общеобразовательное учреждение города Ростова-на-Дону "Школа №26"</v>
          </cell>
        </row>
        <row r="122">
          <cell r="C122">
            <v>220</v>
          </cell>
          <cell r="D122" t="str">
            <v>МБОУ "Школа № 81"</v>
          </cell>
          <cell r="E122" t="str">
            <v>муниципальное бюджетное общеобразовательное учреждение города Ростова-на-Дону "Школа № 81"</v>
          </cell>
        </row>
        <row r="123">
          <cell r="C123">
            <v>221</v>
          </cell>
          <cell r="D123" t="str">
            <v>МБОУ " Школа № 94 "</v>
          </cell>
          <cell r="E123" t="str">
            <v>муниципальное бюджетное общеобразовательное учреждение города Ростова-на-Дону " Школа № 94 "</v>
          </cell>
        </row>
        <row r="124">
          <cell r="C124">
            <v>222</v>
          </cell>
          <cell r="D124" t="str">
            <v>МБОУ "Школа № 106"</v>
          </cell>
          <cell r="E124" t="str">
            <v>муниципальное бюджетное общеобразовательное учреждение города Ростова-на-Дону "Школа № 106"</v>
          </cell>
        </row>
        <row r="125">
          <cell r="C125">
            <v>1112</v>
          </cell>
          <cell r="D125" t="str">
            <v>ГКОУ РО "Ростовская санаторная школа-интернат № 28"</v>
          </cell>
          <cell r="E125" t="str">
            <v>государственное казенное общеобразовательное учреждение Ростовской области "Ростовская санаторная школа-интернат № 28"</v>
          </cell>
        </row>
        <row r="126">
          <cell r="C126">
            <v>1113</v>
          </cell>
          <cell r="D126" t="str">
            <v>ГКОУ РО "Ростовская-на-Дону санаторная школа-интернат"</v>
          </cell>
          <cell r="E126" t="str">
            <v>государственное казенное общеобразовательное учреждение Ростовской области "Ростовская-на-Дону санаторная школа-интернат"</v>
          </cell>
        </row>
        <row r="127">
          <cell r="C127">
            <v>1136</v>
          </cell>
          <cell r="D127" t="str">
            <v>ЧОУ "Лицей КЭО"</v>
          </cell>
          <cell r="E127" t="str">
            <v>Частное общеобразовательное учреждение "Лицей классического элитарного образования"</v>
          </cell>
        </row>
        <row r="128">
          <cell r="C128">
            <v>2468</v>
          </cell>
          <cell r="D128" t="str">
            <v>ГБОУ РО "Ростовская-на-Дону школа-интернат музыкантских воспитанников"</v>
          </cell>
          <cell r="E128" t="str">
            <v>ГОСУДАРСТВЕННОЕ БЮДЖЕТНОЕ ОБЩЕОБРАЗОВАТЕЛЬНОЕ УЧРЕЖДЕНИЕ РОСТОВСКОЙ ОБЛАСТИ &lt;&lt;РОСТОВСКАЯ-НА-ДОНУ ШКОЛА-ИНТЕРНАТ МУЗЫКАНТСКИХ ВОСПИТАННИКОВ&gt;&gt;</v>
          </cell>
        </row>
        <row r="129">
          <cell r="C129">
            <v>3270</v>
          </cell>
          <cell r="D129" t="str">
            <v>ГБПОУ РО "РАТК"</v>
          </cell>
          <cell r="E129" t="str">
            <v>государственное бюджетное профессиональное образовательное учреждение Ростовской области "Ростовский-на-Дону автотранспортный колледж"</v>
          </cell>
        </row>
        <row r="130">
          <cell r="C130">
            <v>3282</v>
          </cell>
          <cell r="D130" t="str">
            <v>ГБПОУ РО "Ростовский колледж культуры"</v>
          </cell>
          <cell r="E130" t="str">
            <v>государственное бюджетное профессиональное образовательное учреждение Ростовской области "Ростовский колледж культуры"</v>
          </cell>
        </row>
        <row r="131">
          <cell r="C131">
            <v>3288</v>
          </cell>
          <cell r="D131" t="str">
            <v>ГБПОУ РО "ДонТКИиБ"</v>
          </cell>
          <cell r="E131" t="str">
            <v>государственное бюджетное профессиональное образовательное учреждение Ростовской области "Донской техникум кулинарного искусства и бизнеса"</v>
          </cell>
        </row>
        <row r="132">
          <cell r="C132">
            <v>3290</v>
          </cell>
          <cell r="D132" t="str">
            <v>ГАПОУ РО "ДБТ"</v>
          </cell>
          <cell r="E132" t="str">
            <v>Государственное автономное профессиональное образовательное учреждение Ростовской области "Донской банковский колледж"</v>
          </cell>
        </row>
        <row r="133">
          <cell r="C133">
            <v>3291</v>
          </cell>
          <cell r="D133" t="str">
            <v>ГБПОУ РО ПУ № 13</v>
          </cell>
          <cell r="E133" t="str">
            <v>Государственное бюджетное профессиональное образовательное учреждение Ростовской области "Ростовское промышленно-полиграфическое профессиональное училище № 13"</v>
          </cell>
        </row>
        <row r="134">
          <cell r="C134">
            <v>3500</v>
          </cell>
          <cell r="D134" t="str">
            <v>ГБПОУ РО "РКВТ"</v>
          </cell>
          <cell r="E134" t="str">
            <v>Государственное бюджетное профессиональное образовательное учреждение Ростовской области "Ростовский-на-Дону колледж водного транспорта"</v>
          </cell>
        </row>
        <row r="135">
          <cell r="C135">
            <v>4105</v>
          </cell>
          <cell r="D135" t="str">
            <v>Лицей ЮФУ</v>
          </cell>
          <cell r="E135" t="str">
            <v>Лицей федерального государственного автономного образовательного учреждения высшего образования &lt;Южный федеральный университет&gt;</v>
          </cell>
        </row>
        <row r="136">
          <cell r="C136">
            <v>131</v>
          </cell>
          <cell r="D136" t="str">
            <v>ГКОУ РО "Ростовская специальная школа-интернат № 38"</v>
          </cell>
          <cell r="E136" t="str">
            <v>государственное казенное общеобразовательное учреждение Ростовской области "Ростовская специальная школа-интернат № 38"</v>
          </cell>
        </row>
        <row r="137">
          <cell r="C137">
            <v>172</v>
          </cell>
          <cell r="D137" t="str">
            <v>ЧОУ лицей "ДАНКО"</v>
          </cell>
          <cell r="E137" t="str">
            <v>Частное общеобразовательное учреждение лицей "ДАНКО"</v>
          </cell>
        </row>
        <row r="138">
          <cell r="C138">
            <v>224</v>
          </cell>
          <cell r="D138" t="str">
            <v>МБОУ "Школа №15"</v>
          </cell>
          <cell r="E138" t="str">
            <v>муниципальное бюджетное общеобразовательное учреждение города Ростова-на-Дону "Школа № 15"</v>
          </cell>
        </row>
        <row r="139">
          <cell r="C139">
            <v>225</v>
          </cell>
          <cell r="D139" t="str">
            <v>МБОУ "Школа № 31"</v>
          </cell>
          <cell r="E139" t="str">
            <v>муниципальное бюджетное общеобразовательное учреждение города Ростова-на-Дону "Школа № 31"</v>
          </cell>
        </row>
        <row r="140">
          <cell r="C140">
            <v>226</v>
          </cell>
          <cell r="D140" t="str">
            <v>МБОУ "Школа № 37"</v>
          </cell>
          <cell r="E140" t="str">
            <v>муниципальное бюджетное общеобразовательное учреждение города Ростова-на-Дону "Школа № 37"</v>
          </cell>
        </row>
        <row r="141">
          <cell r="C141">
            <v>227</v>
          </cell>
          <cell r="D141" t="str">
            <v>МБОУ "Лицей № 58"</v>
          </cell>
          <cell r="E141" t="str">
            <v>муниципальное бюджетное общеобразовательное учреждение города Ростова-на-Дону "Лицей № 58"</v>
          </cell>
        </row>
        <row r="142">
          <cell r="C142">
            <v>228</v>
          </cell>
          <cell r="D142" t="str">
            <v>МБОУ "Школа № 60"</v>
          </cell>
          <cell r="E142" t="str">
    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    </cell>
        </row>
        <row r="143">
          <cell r="C143">
            <v>229</v>
          </cell>
          <cell r="D143" t="str">
            <v>МБОУ "Школа № 61"</v>
          </cell>
          <cell r="E143" t="str">
            <v>муниципальное бюджетное общеобразовательное учреждение города Ростова-на-Дону "Школа № 61"</v>
          </cell>
        </row>
        <row r="144">
          <cell r="C144">
            <v>230</v>
          </cell>
          <cell r="D144" t="str">
            <v>МБОУ "Школа № 73"</v>
          </cell>
          <cell r="E144" t="str">
            <v>муниципальное бюджетное общеобразовательное учреждение города Ростова-на-Дону "Школа № 73"</v>
          </cell>
        </row>
        <row r="145">
          <cell r="C145">
            <v>231</v>
          </cell>
          <cell r="D145" t="str">
            <v>МБОУ "Школа № 86"</v>
          </cell>
          <cell r="E145" t="str">
            <v>муниципальное бюджетное общеобразовательное учреждение города Ростова-на-Дону "Школа № 86 имени Героя Советского Союза Пескова Дмитрия Михайловича"</v>
          </cell>
        </row>
        <row r="146">
          <cell r="C146">
            <v>232</v>
          </cell>
          <cell r="D146" t="str">
            <v>МБОУ "Школа № 87"</v>
          </cell>
          <cell r="E146" t="str">
            <v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v>
          </cell>
        </row>
        <row r="147">
          <cell r="C147">
            <v>233</v>
          </cell>
          <cell r="D147" t="str">
            <v>МБОУ "Школа № 88"</v>
          </cell>
          <cell r="E147" t="str">
            <v>муниципальное бюджетное общеобразовательное учреждение города Ростова-на-Дону "Школа № 88 имени Якова Петровича Бакланова"</v>
          </cell>
        </row>
        <row r="148">
          <cell r="C148">
            <v>234</v>
          </cell>
          <cell r="D148" t="str">
            <v>МБОУ "Школа № 92"</v>
          </cell>
          <cell r="E148" t="str">
            <v>муниципальное бюджетное общеобразовательное учреждение города Ростова-на-Дону "Школа № 92 с углубленным изучением математики"</v>
          </cell>
        </row>
        <row r="149">
          <cell r="C149">
            <v>235</v>
          </cell>
          <cell r="D149" t="str">
            <v>МБОУ "Гимназия № 95"</v>
          </cell>
          <cell r="E149" t="str">
            <v>муниципальное бюджетное общеобразовательное учреждение города Ростова-на-Дону "Гимназия № 95"</v>
          </cell>
        </row>
        <row r="150">
          <cell r="C150">
            <v>236</v>
          </cell>
          <cell r="D150" t="str">
            <v>МБОУ "Лицей № 103"</v>
          </cell>
          <cell r="E150" t="str">
            <v>муниципальное бюджетное общеобразовательное учреждение города Ростова-на-Дону "Лицей № 103 имени Сергея Козлова"</v>
          </cell>
        </row>
        <row r="151">
          <cell r="C151">
            <v>237</v>
          </cell>
          <cell r="D151" t="str">
            <v>МБОУ "Школа № 112"</v>
          </cell>
          <cell r="E151" t="str">
            <v>муниципальное бюджетное общеобразовательное учреждение города Ростова-на-Дону "Школа № 112"</v>
          </cell>
        </row>
        <row r="152">
          <cell r="C152">
            <v>1025</v>
          </cell>
          <cell r="D152" t="str">
            <v>МБОУ "Гимназия № 117"</v>
          </cell>
          <cell r="E152" t="str">
            <v>муниципальное бюджетное общеобразовательное учреждение города Ростова-на-Дону "Гимназия № 117"</v>
          </cell>
        </row>
        <row r="153">
          <cell r="C153">
            <v>1140</v>
          </cell>
          <cell r="D153" t="str">
            <v>МАОУ "Школа № 115"</v>
          </cell>
          <cell r="E153" t="str">
            <v>муниципальное автономное общеобразовательное учреждение города Ростова-на-Дону "Школа № 115 имени Юрия Андреевича Жданова"</v>
          </cell>
        </row>
        <row r="154">
          <cell r="C154">
            <v>3278</v>
          </cell>
          <cell r="D154" t="str">
            <v>ГБПОУ РО "РКИУ"</v>
          </cell>
          <cell r="E154" t="str">
            <v>Государственное бюджетное профессиональное образовательное учреждение Ростовской области "Ростовский-на-Дону колледж информатизации и управления"</v>
          </cell>
        </row>
        <row r="155">
          <cell r="C155">
            <v>3442</v>
          </cell>
          <cell r="D155" t="str">
            <v>ГБПОУ РО ПУ № 5</v>
          </cell>
          <cell r="E155" t="str">
            <v>Государственное бюджетное профессиональное образовательное учреждение Ростовской области "Ростовское профессиональное училище № 5"</v>
          </cell>
        </row>
        <row r="156">
          <cell r="C156">
            <v>3504</v>
          </cell>
          <cell r="D156" t="str">
            <v>ГБПОУ РО "РТТС"</v>
          </cell>
          <cell r="E156" t="str">
            <v>Государственное бюджетное профессиональное образовательное учреждение Ростовской области "Ростовский технологический техникум сервиса"</v>
          </cell>
        </row>
        <row r="157">
          <cell r="C157">
            <v>995</v>
          </cell>
          <cell r="D157" t="str">
            <v>МБОУ Александровская СОШ</v>
          </cell>
          <cell r="E157" t="str">
            <v>муниципальное бюджетное общеобразовательное учреждение Александровская средняя общеобразовательная школа Азовского района</v>
          </cell>
        </row>
        <row r="158">
          <cell r="C158">
            <v>996</v>
          </cell>
          <cell r="D158" t="str">
            <v>МБОУ СОШ № 19 Азовского района</v>
          </cell>
          <cell r="E158" t="str">
            <v>муниципальное бюджетное общеобразовательное учреждение средняя общеобразовательная школа № 19 Азовского района</v>
          </cell>
        </row>
        <row r="159">
          <cell r="C159">
            <v>997</v>
          </cell>
          <cell r="D159" t="str">
            <v>МБОУ Елизаветинская СОШ Азовского района</v>
          </cell>
          <cell r="E159" t="str">
            <v>Муниципальное бюджетное общеобразовательное учреждение Елизаветинская средняя общеобразовательная школа Азовского района</v>
          </cell>
        </row>
        <row r="160">
          <cell r="C160">
            <v>998</v>
          </cell>
          <cell r="D160" t="str">
            <v>МБОУ Гусаревская СОШ Азовского района</v>
          </cell>
          <cell r="E160" t="str">
            <v>Муниципальное бюджетное общеобразовательное учреждение Гусаревская средняя общеобразовательная школа Азовского района</v>
          </cell>
        </row>
        <row r="161">
          <cell r="C161">
            <v>999</v>
          </cell>
          <cell r="D161" t="str">
            <v>МБОУ Головатовская СОШ</v>
          </cell>
          <cell r="E161" t="str">
            <v>Муниципальное бюджетное общеобразовательное учреждение Головатовская средняя общеобразовательная школа Азовского района</v>
          </cell>
        </row>
        <row r="162">
          <cell r="C162">
            <v>1000</v>
          </cell>
          <cell r="D162" t="str">
            <v>МБОУ Елизаветовская СОШ</v>
          </cell>
          <cell r="E162" t="str">
            <v>муниципальное бюджетное общеобразовательное учреждение Елизаветовская средняя общеобразовательная школа Азовского района</v>
          </cell>
        </row>
        <row r="163">
          <cell r="C163">
            <v>1001</v>
          </cell>
          <cell r="D163" t="str">
            <v>МБОУ Займо-Обрывская СОШ Азовского района</v>
          </cell>
          <cell r="E163" t="str">
            <v>Муниципальное бюджетное общеобразовательное учреждение Займо-Обрывская средняя общеобразовательная школа Азовского района</v>
          </cell>
        </row>
        <row r="164">
          <cell r="C164">
            <v>1002</v>
          </cell>
          <cell r="D164" t="str">
            <v>МБОУ Задонская СОШ Азовского района</v>
          </cell>
          <cell r="E164" t="str">
            <v>Муниципальное бюджетное общеобразовательное учреждение Задонская средняя общеобразовательная школа Азовского района</v>
          </cell>
        </row>
        <row r="165">
          <cell r="C165">
            <v>1003</v>
          </cell>
          <cell r="D165" t="str">
            <v>МБОУ Кагальницкая СОШ</v>
          </cell>
          <cell r="E165" t="str">
            <v>Муниципальное бюджетное общеобразовательное учреждение Кагальницкая средняя общеобразовательная школа Азовского района</v>
          </cell>
        </row>
        <row r="166">
          <cell r="C166">
            <v>1004</v>
          </cell>
          <cell r="D166" t="str">
            <v>МБОУ Каяльская СОШ</v>
          </cell>
          <cell r="E166" t="str">
            <v>Муниципальное бюджетное общеобразовательное учреждение Каяльская средняя общеобразовательная школа</v>
          </cell>
        </row>
        <row r="167">
          <cell r="C167">
            <v>1005</v>
          </cell>
          <cell r="D167" t="str">
            <v>МБОУ Кугейская СОШ</v>
          </cell>
          <cell r="E167" t="str">
            <v>Муниципальное бюджетное общеобразовательное учреждение Кугейская средняя общеобразовательная школа Азовского района</v>
          </cell>
        </row>
        <row r="168">
          <cell r="C168">
            <v>1006</v>
          </cell>
          <cell r="D168" t="str">
            <v>МБОУ Кулешовская  СОШ № 17 Азовского района</v>
          </cell>
          <cell r="E168" t="str">
            <v>муниципальное бюджетное общеобразовательное учреждение Кулешовская средняя общеобразовательная школа № 17 Азовского района</v>
          </cell>
        </row>
        <row r="169">
          <cell r="C169">
            <v>1007</v>
          </cell>
          <cell r="D169" t="str">
            <v>МБОУ Кулешовская СОШ № 16 Азовского района</v>
          </cell>
          <cell r="E169" t="str">
            <v>Муниципальное бюджетное общеобразовательное учреждение Кулешовская средняя общеобразовательная школа № 16 Азовского района</v>
          </cell>
        </row>
        <row r="170">
          <cell r="C170">
            <v>1008</v>
          </cell>
          <cell r="D170" t="str">
            <v>МБОУ Круглянская СОШ Азовского района</v>
          </cell>
          <cell r="E170" t="str">
            <v>муниципальное бюджетное общеобразовательное учреждение Круглянская средняя общеобразовательная школа Азовского района</v>
          </cell>
        </row>
        <row r="171">
          <cell r="C171">
            <v>1009</v>
          </cell>
          <cell r="D171" t="str">
            <v>МБОУ Красносадовская СОШ</v>
          </cell>
          <cell r="E171" t="str">
            <v>Муниципальное бюджетное общеобразовательное учреждение Красносадовская средняя общеобразовательная школа Азовского района</v>
          </cell>
        </row>
        <row r="172">
          <cell r="C172">
            <v>1010</v>
          </cell>
          <cell r="D172" t="str">
            <v>МБОУ Маргаритовская СОШ Азовского района</v>
          </cell>
          <cell r="E172" t="str">
            <v>муниципальное бюджетное общеобразовательное учреждение Маргаритовская средняя общеобразовательная школа Азовского района</v>
          </cell>
        </row>
        <row r="173">
          <cell r="C173">
            <v>1011</v>
          </cell>
          <cell r="D173" t="str">
            <v>МБОУ Новомирская СОШ Азовского района</v>
          </cell>
          <cell r="E173" t="str">
            <v>Муниципальное бюджетное общеобразовательное учреждение Новомирская средняя общеобразовательная школа Азовского района</v>
          </cell>
        </row>
        <row r="174">
          <cell r="C174">
            <v>1012</v>
          </cell>
          <cell r="D174" t="str">
            <v>МБОУ Обуховская СОШ Азовского района</v>
          </cell>
          <cell r="E174" t="str">
            <v>Муниципальное бюджетное общеобразовательное учреждение Обуховская средняя общеобразовательная школа Азовского района</v>
          </cell>
        </row>
        <row r="175">
          <cell r="C175">
            <v>1013</v>
          </cell>
          <cell r="D175" t="str">
            <v>МБОУ Орловская СОШ</v>
          </cell>
          <cell r="E175" t="str">
            <v>муниципальное бюджетное общеобразовательное учреждение Орловская средняя общеобразовательная школа Азовского района</v>
          </cell>
        </row>
        <row r="176">
          <cell r="C176">
            <v>1014</v>
          </cell>
          <cell r="D176" t="str">
            <v>МБОУ Отрадовская СОШ</v>
          </cell>
          <cell r="E176" t="str">
            <v>Муниципальное бюджетное общеобразовательное учреждение Отрадовская средняя общеобразовательная школа Азовского района</v>
          </cell>
        </row>
        <row r="177">
          <cell r="C177">
            <v>1015</v>
          </cell>
          <cell r="D177" t="str">
            <v>МБОУ Павловская СОШ</v>
          </cell>
          <cell r="E177" t="str">
            <v>Муниципальное бюджетное общеобразовательное учреждение Павловская средняя общеобразовательная школа Азовского района</v>
          </cell>
        </row>
        <row r="178">
          <cell r="C178">
            <v>1016</v>
          </cell>
          <cell r="D178" t="str">
            <v>МБОУ Пешковская СОШ Азовского района</v>
          </cell>
          <cell r="E178" t="str">
            <v>Муниципальное бюджетное общеобразовательное учреждение Пешковская средняя общеобразовательная школа Азовского района</v>
          </cell>
        </row>
        <row r="179">
          <cell r="C179">
            <v>1017</v>
          </cell>
          <cell r="D179" t="str">
            <v>МБОУ Поселковая СОШ Азовского района</v>
          </cell>
          <cell r="E179" t="str">
            <v>Муниципальное бюджетное общеобразовательное учреждение Поселковая средняя общеобразовательная школа Азовского района</v>
          </cell>
        </row>
        <row r="180">
          <cell r="C180">
            <v>1018</v>
          </cell>
          <cell r="D180" t="str">
            <v>МБОУ Порт-Катоновская СОШ</v>
          </cell>
          <cell r="E180" t="str">
            <v>Муниципальное бюджетное общеобразовательное учреждение Порт-Катоновская средняя общеобразовательная школа Азовского района</v>
          </cell>
        </row>
        <row r="181">
          <cell r="C181">
            <v>1019</v>
          </cell>
          <cell r="D181" t="str">
            <v>МБОУ Рогожкинская СОШ Азовского района</v>
          </cell>
          <cell r="E181" t="str">
            <v>Муниципальное бюджетное общеобразовательное учреждение Рогожкинская средняя общеобразовательная школа Азовского района</v>
          </cell>
        </row>
        <row r="182">
          <cell r="C182">
            <v>1020</v>
          </cell>
          <cell r="D182" t="str">
            <v>МБОУ Семибалковская СОШ Азовского района</v>
          </cell>
          <cell r="E182" t="str">
            <v>муниципальное бюджетное общеобразовательное учреждение Семибалковская средняя общеобразовательная школа Азовского района</v>
          </cell>
        </row>
        <row r="183">
          <cell r="C183">
            <v>1021</v>
          </cell>
          <cell r="D183" t="str">
            <v>МБОУ Самарская СШ №1</v>
          </cell>
          <cell r="E183" t="str">
            <v>Муниципальное бюджетное общеобразовательное учреждение Самарская средняя школа №1 имени П. А. Половинко Азовского района</v>
          </cell>
        </row>
        <row r="184">
          <cell r="C184">
            <v>1022</v>
          </cell>
          <cell r="D184" t="str">
            <v>МБОУ Самарская СОШ № 4 Азовского района</v>
          </cell>
          <cell r="E184" t="str">
            <v>Муниципальное бюджетное общеобразовательное учреждение Самарская средняя общеобразовательная школа № 4 Азовского района</v>
          </cell>
        </row>
        <row r="185">
          <cell r="C185">
            <v>1023</v>
          </cell>
          <cell r="D185" t="str">
            <v>МБОУ СОШ имени 60-летия Октября Азовского района</v>
          </cell>
          <cell r="E185" t="str">
            <v>Муниципальное бюджетное общеобразовательное учреждение средняя общеобразовательная школа имени 60-летия Октября Азовского района</v>
          </cell>
        </row>
        <row r="186">
          <cell r="C186">
            <v>2450</v>
          </cell>
          <cell r="D186" t="str">
            <v>МБОУ Васильево- Петровская ООШ Азовского района</v>
          </cell>
          <cell r="E186" t="str">
            <v>Муниципальное бюджетное общеобразовательное учреждение Васильево- Петровская основная общеобразовательная школа Азовского района</v>
          </cell>
        </row>
        <row r="187">
          <cell r="C187">
            <v>2451</v>
          </cell>
          <cell r="D187" t="str">
            <v>МБОУ Высочинская ООШ Азовского района</v>
          </cell>
          <cell r="E187" t="str">
            <v>Муниципальное бюджетное общеобразовательное учреждение Высочинская основная общеобразовательная школа Азовского района</v>
          </cell>
        </row>
        <row r="188">
          <cell r="C188">
            <v>2453</v>
          </cell>
          <cell r="D188" t="str">
            <v>МБОУ Заполосная ООШ</v>
          </cell>
          <cell r="E188" t="str">
            <v>Муниципальное бюджетное общеобразовательное учреждение Заполосная основная общеобразовательная школа Азовского района</v>
          </cell>
        </row>
        <row r="189">
          <cell r="C189">
            <v>2454</v>
          </cell>
          <cell r="D189" t="str">
            <v>МБОУ Колузаевская ООШ Азовского района</v>
          </cell>
          <cell r="E189" t="str">
            <v>муниципальное бюджетное общеобразовательное учреждение Колузаевская основная общеобразовательная школа Азовского района</v>
          </cell>
        </row>
        <row r="190">
          <cell r="C190">
            <v>2455</v>
          </cell>
          <cell r="D190" t="str">
            <v>МБОУ Ново- Маргаритовская ООШ Азовского района</v>
          </cell>
          <cell r="E190" t="str">
            <v>муниципальное бюджетное общеобразовательное учреждение Ново- Маргаритовская основная общеобрзовательная школа Азовского района</v>
          </cell>
        </row>
        <row r="191">
          <cell r="C191">
            <v>2456</v>
          </cell>
          <cell r="D191" t="str">
            <v>МБОУ Новониколаевская ООШ</v>
          </cell>
          <cell r="E191" t="str">
            <v>муниципальное бюджетное общеобразовательное учреждение Новониколаевская основная общеобразовательная школа Азовского района</v>
          </cell>
        </row>
        <row r="192">
          <cell r="C192">
            <v>2457</v>
          </cell>
          <cell r="D192" t="str">
            <v>МБОУ Новотроицкая ООШ</v>
          </cell>
          <cell r="E192" t="str">
            <v>Муниципальное бюджетное общеобразовательное учреждение Новотроицкая основная общеобразовательная школа Азовского района</v>
          </cell>
        </row>
        <row r="193">
          <cell r="C193">
            <v>2458</v>
          </cell>
          <cell r="D193" t="str">
            <v>МБОУ Самарская ООШ № 2 Азовского района</v>
          </cell>
          <cell r="E193" t="str">
            <v>Муниципальное бюджетное общеобразовательное учреждение Самарская основная общеобразовательная школа № 2 Азовского района</v>
          </cell>
        </row>
        <row r="194">
          <cell r="C194">
            <v>2459</v>
          </cell>
          <cell r="D194" t="str">
            <v>МБОУ Сов-Дарская ООШ</v>
          </cell>
          <cell r="E194" t="str">
            <v>Муниципальное бюджетное общеобразовательное учреждение Сов-Дарская основная общеобразовательная школа Азовского района</v>
          </cell>
        </row>
        <row r="195">
          <cell r="C195">
            <v>2460</v>
          </cell>
          <cell r="D195" t="str">
            <v>МБОУ Стефанидино-Дарская ООШ</v>
          </cell>
          <cell r="E195" t="str">
            <v>Муниципальное бюджетное общеобразовательное учреждение Стефанидино-Дарская основная общеобразовательная школа Азовского района</v>
          </cell>
        </row>
        <row r="196">
          <cell r="C196">
            <v>2461</v>
          </cell>
          <cell r="D196" t="str">
            <v>МБОУ Тимирязевская ООШ</v>
          </cell>
          <cell r="E196" t="str">
            <v>Муниципальное бюджетное общеобразовательное учреждение Тимирязевская основная общеобразовательная школа Азовского района</v>
          </cell>
        </row>
        <row r="197">
          <cell r="C197">
            <v>2462</v>
          </cell>
          <cell r="D197" t="str">
            <v>МБОУ Христичанская ООШ Азовского района</v>
          </cell>
          <cell r="E197" t="str">
            <v>Муниципальное бюджетное общеобразовательное учреждение Христичанская основная общеобразовательная школа Азовского района</v>
          </cell>
        </row>
        <row r="198">
          <cell r="C198">
            <v>977</v>
          </cell>
          <cell r="D198" t="str">
            <v>МБОУ СОШ №1 Аксайского района</v>
          </cell>
          <cell r="E198" t="str">
            <v>Муниципальное бюджетное общеобразовательное учреждение Аксайского района средняя общеобразовательная школа № 1</v>
          </cell>
        </row>
        <row r="199">
          <cell r="C199">
            <v>978</v>
          </cell>
          <cell r="D199" t="str">
            <v>МБОУ АСОШ №2</v>
          </cell>
          <cell r="E199" t="str">
            <v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v>
          </cell>
        </row>
        <row r="200">
          <cell r="C200">
            <v>979</v>
          </cell>
          <cell r="D200" t="str">
            <v>МБОУ Аксайского района гимназия № 3</v>
          </cell>
          <cell r="E200" t="str">
            <v>Муниципальное бюджетное общеобразовательное учреждение Аксайского района гимназия № 3 им. дважды Героя Советского Союза Н.Д. Гулаева</v>
          </cell>
        </row>
        <row r="201">
          <cell r="C201">
            <v>980</v>
          </cell>
          <cell r="D201" t="str">
            <v>МБОУ СОШ № 4</v>
          </cell>
          <cell r="E201" t="str">
            <v>Муниципальное бюджетное общеобразовательное учреждение Аксайского района средняя общеобразовательная школа №4</v>
          </cell>
        </row>
        <row r="202">
          <cell r="C202">
            <v>981</v>
          </cell>
          <cell r="D202" t="str">
            <v>МБОУ Лицей №1</v>
          </cell>
          <cell r="E202" t="str">
            <v>муниципальное бюджетное общеобразовательное учреждение Аксайского района Лицей №1 г. Аксая</v>
          </cell>
        </row>
        <row r="203">
          <cell r="C203">
            <v>982</v>
          </cell>
          <cell r="D203" t="str">
            <v>МБОУ Большелогская СОШ</v>
          </cell>
          <cell r="E203" t="str">
            <v>Муниципальное бюджетное общеобразовательное учреждение Аксайского района Большелогская средняя общеобразовательная школа</v>
          </cell>
        </row>
        <row r="204">
          <cell r="C204">
            <v>983</v>
          </cell>
          <cell r="D204" t="str">
            <v>МБОУ СОШ №7 п. Реконструктор</v>
          </cell>
          <cell r="E204" t="str">
            <v>Муниципальное бюджетное общеобразовательное учреждение Аксайского района средняя общеобразовательная школа №7 п. Реконструктор</v>
          </cell>
        </row>
        <row r="205">
          <cell r="C205">
            <v>984</v>
          </cell>
          <cell r="D205" t="str">
            <v>МБОУ Мишкинская СОШ</v>
          </cell>
          <cell r="E205" t="str">
            <v>Муниципальное бюджетное общеобразовательное учреждение Аксайского района Мишкинская средняя общеобразовательная школа</v>
          </cell>
        </row>
        <row r="206">
          <cell r="C206">
            <v>985</v>
          </cell>
          <cell r="D206" t="str">
            <v>МБОУ Рассветовская СОШ</v>
          </cell>
          <cell r="E206" t="str">
            <v>Муниципальное бюджетное общеобразовательное учреждение Аксайского района Рассветовская средняя общеобразовательная школа</v>
          </cell>
        </row>
        <row r="207">
          <cell r="C207">
            <v>986</v>
          </cell>
          <cell r="D207" t="str">
            <v>МБОУ Октябрьская СОШ</v>
          </cell>
          <cell r="E207" t="str">
            <v>муниципальное бюджетное общеобразовательное учреждение Аксайского района Октябрьская средняя общеобразовательная школа</v>
          </cell>
        </row>
        <row r="208">
          <cell r="C208">
            <v>987</v>
          </cell>
          <cell r="D208" t="str">
            <v>МБОУ Грушевская СОШ</v>
          </cell>
          <cell r="E208" t="str">
            <v>Муниципальное бюджетное общеобразовательное учреждение Аксайского района Грушевская средняя общеобразовательная школа</v>
          </cell>
        </row>
        <row r="209">
          <cell r="C209">
            <v>988</v>
          </cell>
          <cell r="D209" t="str">
            <v>МБОУ СОШ № 1 ст. Ольгинской</v>
          </cell>
          <cell r="E209" t="str">
            <v>муниципальное бюджетное общеобразовательное учреждение Аксайского района средняя общеобразовательная школа № 1 ст. Ольгинской</v>
          </cell>
        </row>
        <row r="210">
          <cell r="C210">
            <v>989</v>
          </cell>
          <cell r="D210" t="str">
            <v>МБОУ СОШ х.Верхнеподпольный</v>
          </cell>
          <cell r="E210" t="str">
            <v>Муниципальное бюджетное общеобразовательное учреждение Аксайского района средняя общеобразовательная школа х. Верхнеподпольный</v>
          </cell>
        </row>
        <row r="211">
          <cell r="C211">
            <v>990</v>
          </cell>
          <cell r="D211" t="str">
            <v>МБОУ Ленинская СОШ</v>
          </cell>
          <cell r="E211" t="str">
            <v>Муниципальное бюджетное общеобразовательное учреждение Аксайского района Ленинская средняя общеобразовательная школа</v>
          </cell>
        </row>
        <row r="212">
          <cell r="C212">
            <v>991</v>
          </cell>
          <cell r="D212" t="str">
            <v>МБОУ Островская СОШ</v>
          </cell>
          <cell r="E212" t="str">
            <v>Муниципальное бюджетное общеобразовательное учреждение Аксайского района Островская средняя общеобразовательная школа</v>
          </cell>
        </row>
        <row r="213">
          <cell r="C213">
            <v>992</v>
          </cell>
          <cell r="D213" t="str">
            <v>МБОУ Дивненская СОШ</v>
          </cell>
          <cell r="E213" t="str">
            <v>Муниципальное бюджетное общеобразовательное учреждение Аксайского района Дивненская средняя общеобразовательная школа</v>
          </cell>
        </row>
        <row r="214">
          <cell r="C214">
            <v>993</v>
          </cell>
          <cell r="D214" t="str">
            <v>МБОУ Старочеркасская СОШ</v>
          </cell>
          <cell r="E214" t="str">
            <v>муниципальное бюджетное общеобразовательное учреждение Аксайского района Старочеркасская средняя общеобразовательная школа</v>
          </cell>
        </row>
        <row r="215">
          <cell r="C215">
            <v>1032</v>
          </cell>
          <cell r="D215" t="str">
            <v>ФГКОУ "Аксайский казачий кадетский корпус" МО РФ</v>
          </cell>
          <cell r="E215" t="str">
            <v>Федеральное государственное казенное общеобразовательное учреждение "Аксайский Данилы Ефремова казачий кадетский корпус" Министерства обороны Российской Федерации</v>
          </cell>
        </row>
        <row r="216">
          <cell r="C216">
            <v>1146</v>
          </cell>
          <cell r="D216" t="str">
            <v>МБОУ СОШ п. Янтарный</v>
          </cell>
          <cell r="E216" t="str">
            <v>Муниципальное бюджетное общеобразовательное учреждение Аксайского района средняя общеобразовательная школа п. Янтарный</v>
          </cell>
        </row>
        <row r="217">
          <cell r="C217">
            <v>2447</v>
          </cell>
          <cell r="D217" t="str">
            <v>МБОУ Александровская ООШ</v>
          </cell>
          <cell r="E217" t="str">
            <v>муниципальное бюджетное общеобразовательное учреждение Аксайского района Александровская основная общеобразовательная школа</v>
          </cell>
        </row>
        <row r="218">
          <cell r="C218">
            <v>2448</v>
          </cell>
          <cell r="D218" t="str">
            <v>МБОУ Истоминская ООШ</v>
          </cell>
          <cell r="E218" t="str">
            <v>муниципальное бюджетное общеобразовательное учреждение Аксайского района Истоминская основная общеобразовательная школа</v>
          </cell>
        </row>
        <row r="219">
          <cell r="C219">
            <v>2449</v>
          </cell>
          <cell r="D219" t="str">
            <v>МБОУ Грушевская ООШ</v>
          </cell>
          <cell r="E219" t="str">
            <v>муниципальное бюджетное общеобразовательное учреждение Аксайского района Грушевская основная общеобразовательная школа</v>
          </cell>
        </row>
        <row r="220">
          <cell r="C220">
            <v>3011</v>
          </cell>
          <cell r="D220" t="str">
            <v>ГБПОУ РО ПУ №56</v>
          </cell>
          <cell r="E220" t="str">
            <v>Государственное бюджетное профессиональное образовательное учреждение Ростовской области "Аксайское профессиональное училище №56"</v>
          </cell>
        </row>
        <row r="221">
          <cell r="C221">
            <v>3012</v>
          </cell>
          <cell r="D221" t="str">
            <v>ГПБОУ РО "АТТ"</v>
          </cell>
          <cell r="E221" t="str">
            <v>Государственное бюджетное профессиональное образовательное учреждение Ростовской области "Аксайский технологический техникум"</v>
          </cell>
        </row>
        <row r="222">
          <cell r="C222">
            <v>962</v>
          </cell>
          <cell r="D222" t="str">
            <v>МБОУ Багаевская СОШ №1</v>
          </cell>
          <cell r="E222" t="str">
            <v>Муниципальное бюджетное общеобразовательное учреждение Багаевская средняя общеобразовательная школа №1 Багаевского района</v>
          </cell>
        </row>
        <row r="223">
          <cell r="C223">
            <v>963</v>
          </cell>
          <cell r="D223" t="str">
            <v>МБОУ Багаевская СОШ №2</v>
          </cell>
          <cell r="E223" t="str">
            <v>муниципальное бюджетное общеобразовательное учреждение Багаевская средняя общеобразовательная школа № 2 Багаевского района</v>
          </cell>
        </row>
        <row r="224">
          <cell r="C224">
            <v>964</v>
          </cell>
          <cell r="D224" t="str">
            <v>МБОУ Багаевская СОШ №3</v>
          </cell>
          <cell r="E224" t="str">
            <v>муниципальное бюджетное общеобразовательное учреждение Багаевская средняя общеобразовательная школа N 3 Багаевского района</v>
          </cell>
        </row>
        <row r="225">
          <cell r="C225">
            <v>965</v>
          </cell>
          <cell r="D225" t="str">
            <v>МБОУ Елкинская СОШ</v>
          </cell>
          <cell r="E225" t="str">
            <v>муниципальное бюджетное общеобразовательное учреждение Елкинская средняя общеобразовательная школа Багаевского района</v>
          </cell>
        </row>
        <row r="226">
          <cell r="C226">
            <v>966</v>
          </cell>
          <cell r="D226" t="str">
            <v>МБОУ Федуловская СОШ</v>
          </cell>
          <cell r="E226" t="str">
            <v>муниципальное бюджетное общеобразовательное учреждение Федуловская средняя общеобразовательная школа Багаевского района</v>
          </cell>
        </row>
        <row r="227">
          <cell r="C227">
            <v>967</v>
          </cell>
          <cell r="D227" t="str">
            <v>МБОУ Кудиновская СОШ</v>
          </cell>
          <cell r="E227" t="str">
            <v>муниципальное бюджетное общеобразовательное учреждение Кудиновская средняя общеобразовательная школа Багаевского района</v>
          </cell>
        </row>
        <row r="228">
          <cell r="C228">
            <v>968</v>
          </cell>
          <cell r="D228" t="str">
            <v>МБОУ Ажиновская СОШ</v>
          </cell>
          <cell r="E228" t="str">
            <v>муниципальное бюджетное общеобразовательное учреждение Ажиновская средняя общеобразовательная школа Багаевского района</v>
          </cell>
        </row>
        <row r="229">
          <cell r="C229">
            <v>969</v>
          </cell>
          <cell r="D229" t="str">
            <v>МБОУ Привольненская СОШ</v>
          </cell>
          <cell r="E229" t="str">
            <v>муниципальное бюджетное общеобразовательное учреждение Привольненская средняя общеобразовательная школа Багаевского района</v>
          </cell>
        </row>
        <row r="230">
          <cell r="C230">
            <v>970</v>
          </cell>
          <cell r="D230" t="str">
            <v>МБОУ Карповская СОШ</v>
          </cell>
          <cell r="E230" t="str">
            <v>муниципальное бюджетное общеобразовательное учреждение Карповская средняя общеобразовательная школа Багаевского района</v>
          </cell>
        </row>
        <row r="231">
          <cell r="C231">
            <v>971</v>
          </cell>
          <cell r="D231" t="str">
            <v>МБОУ Первомайская СОШ</v>
          </cell>
          <cell r="E231" t="str">
            <v>муниципальное бюджетное общеобразовательное учреждение Первомайская средняя общеобразовательная школа Багаевского района</v>
          </cell>
        </row>
        <row r="232">
          <cell r="C232">
            <v>972</v>
          </cell>
          <cell r="D232" t="str">
            <v>МБОУ Манычская СОШ</v>
          </cell>
          <cell r="E232" t="str">
            <v>муниципальное бюджетное общеобразовательное учреждение Манычская средняя общеобразовательная школа Багаевского района</v>
          </cell>
        </row>
        <row r="233">
          <cell r="C233">
            <v>973</v>
          </cell>
          <cell r="D233" t="str">
            <v>МБОУ Арпачинская СОШ</v>
          </cell>
          <cell r="E233" t="str">
            <v>муниципальное бюджетное общеобразовательное учреждение Арпачинская средняя общеобразовательная школа Багаевского района</v>
          </cell>
        </row>
        <row r="234">
          <cell r="C234">
            <v>974</v>
          </cell>
          <cell r="D234" t="str">
            <v>МБОУ Красненская СОШ</v>
          </cell>
          <cell r="E234" t="str">
            <v>муниципальное бюджетное общеобразовательное учреждение Красненская средняя общеобразовательная школа Багаевского района</v>
          </cell>
        </row>
        <row r="235">
          <cell r="C235">
            <v>975</v>
          </cell>
          <cell r="D235" t="str">
            <v>МБОУ Отрадненская СОШ</v>
          </cell>
          <cell r="E235" t="str">
            <v>муниципальное бюджетное общеобразовательное учреждение Отрадненская средняя общеобразовательная школа Багаевского района</v>
          </cell>
        </row>
        <row r="236">
          <cell r="C236">
            <v>976</v>
          </cell>
          <cell r="D236" t="str">
            <v>МБОУ Ясненская СОШ</v>
          </cell>
          <cell r="E236" t="str">
            <v>муниципальное бюджетное общеобразовательное учреждение Ясненская средняя общеобразовательная школа Багаевского района</v>
          </cell>
        </row>
        <row r="237">
          <cell r="C237">
            <v>2445</v>
          </cell>
          <cell r="D237" t="str">
            <v>МБОУ Садовская ООШ</v>
          </cell>
          <cell r="E237" t="str">
            <v>Муниципальное бюджетное общеобразовательное учреждение Садовская основная общеобразовательная школа Багаевского района</v>
          </cell>
        </row>
        <row r="238">
          <cell r="C238">
            <v>2446</v>
          </cell>
          <cell r="D238" t="str">
            <v>МБОУ Усьманская ООШ</v>
          </cell>
          <cell r="E238" t="str">
            <v>Муниципальное бюджетное общеобразовательное учреждение Усьманская основная общеобразовательная школа Багаевского района</v>
          </cell>
        </row>
        <row r="239">
          <cell r="C239">
            <v>954</v>
          </cell>
          <cell r="D239" t="str">
            <v>МБОУ "Боковская СОШ имени Я.П.Теличенко" Боковского района</v>
          </cell>
          <cell r="E239" t="str">
            <v>муниципальное бюджетное общеобразовательное учреждение "Боковская средняя общеобразовательная школа имени Я.П.Теличенко" Боковского района</v>
          </cell>
        </row>
        <row r="240">
          <cell r="C240">
            <v>955</v>
          </cell>
          <cell r="D240" t="str">
            <v>МБОУ "Каргинская СОШ имени М.А.Шолохова" Боковского района</v>
          </cell>
          <cell r="E240" t="str">
            <v>муниципальное бюджетное общеобразовательное учреждение "Каргинская средняя общеобразовательная школа имени М.А.Шолохова" Боковского района</v>
          </cell>
        </row>
        <row r="241">
          <cell r="C241">
            <v>956</v>
          </cell>
          <cell r="D241" t="str">
            <v>МБОУ "Грачевская СОШ имени С.Ф.Лиховидова" Боковского района</v>
          </cell>
          <cell r="E241" t="str">
            <v>муниципальное бюджетное общеобразовательное учреждение "Грачевская средняя общеобразовательная школа имени С.Ф. Лиховидова" Боковского района</v>
          </cell>
        </row>
        <row r="242">
          <cell r="C242">
            <v>959</v>
          </cell>
          <cell r="D242" t="str">
            <v>МБОУ "Краснозоринская СОШ" Боковского района</v>
          </cell>
          <cell r="E242" t="str">
            <v>муниципальное бюджетное общеобразовательное учреждение "Краснозоринская средняя общеобразовательная школа" Боковского района</v>
          </cell>
        </row>
        <row r="243">
          <cell r="C243">
            <v>960</v>
          </cell>
          <cell r="D243" t="str">
            <v>МБОУ "Краснокутская СОШ" Боковского района</v>
          </cell>
          <cell r="E243" t="str">
            <v>муниципальное бюджетное общеобразовательное учреждение "Краснокутская средняя общеобразовательная школа" Боковского района</v>
          </cell>
        </row>
        <row r="244">
          <cell r="C244">
            <v>2442</v>
          </cell>
          <cell r="D244" t="str">
            <v>МБОУ "Горбатовская ООШ" Боковского района</v>
          </cell>
          <cell r="E244" t="str">
            <v>муниципальное бюджетное общеобразовательное учреждение "Горбатовская основная общеобразовательная школа" Боковского района</v>
          </cell>
        </row>
        <row r="245">
          <cell r="C245">
            <v>2912</v>
          </cell>
          <cell r="D245" t="str">
            <v>МБОУ Большенаполовская ООШ имени А.А.Каледина" Боковского района</v>
          </cell>
          <cell r="E245" t="str">
            <v>муниципальное бюджетное общеобразовательное учреждение "Большенаполовская основная общобразовательная школа имени А.А.Каледина" Боковского района</v>
          </cell>
        </row>
        <row r="246">
          <cell r="C246">
            <v>2914</v>
          </cell>
          <cell r="D246" t="str">
            <v>МБОУ "Поповская ООШ" Боковского района</v>
          </cell>
          <cell r="E246" t="str">
            <v>муниципальное бюджетное общеобразовательное учреждение "Поповская основная общеобразовательная школа" Боковского района</v>
          </cell>
        </row>
        <row r="247">
          <cell r="C247">
            <v>3506</v>
          </cell>
          <cell r="D247" t="str">
            <v>ГБПОУ РО "КАТТ"</v>
          </cell>
          <cell r="E247" t="str">
            <v>государственное бюджетное профессиональное образовательное учреждение Ростовской области "Каргинский аграрно-технологический техникум"</v>
          </cell>
        </row>
        <row r="248">
          <cell r="C248">
            <v>946</v>
          </cell>
          <cell r="D248" t="str">
            <v>МБОУ Верхнедонская гимназия</v>
          </cell>
          <cell r="E248" t="str">
            <v>муниципальное бюджетное общеобразовательное учреждение Верхнедонского района Верхнедонская гимназия</v>
          </cell>
        </row>
        <row r="249">
          <cell r="C249">
            <v>947</v>
          </cell>
          <cell r="D249" t="str">
            <v>МБОУ Шумилинская СОШ</v>
          </cell>
          <cell r="E249" t="str">
            <v>Муниципальное бюджетное общеобразовательное учреждение Верхнедонского района Шумилинская средняя общеобразовательная школа</v>
          </cell>
        </row>
        <row r="250">
          <cell r="C250">
            <v>948</v>
          </cell>
          <cell r="D250" t="str">
            <v>МБОУ Мигулинская СОШ</v>
          </cell>
          <cell r="E250" t="str">
            <v>Муниципальное бюджетное общеобразовательное учреждение Верхнедонского района Мигулинская средняя общеобразовательная школа</v>
          </cell>
        </row>
        <row r="251">
          <cell r="C251">
            <v>949</v>
          </cell>
          <cell r="D251" t="str">
            <v>МБОУ Мешковская СОШ</v>
          </cell>
          <cell r="E251" t="str">
            <v>муниципальное бюджетное общеобразовательное учреждение Верхнедонского района Мешковская средняя общеобразовательная школа</v>
          </cell>
        </row>
        <row r="252">
          <cell r="C252">
            <v>950</v>
          </cell>
          <cell r="D252" t="str">
            <v>МБОУ Верхняковская СОШ</v>
          </cell>
          <cell r="E252" t="str">
            <v>муниципальное бюджетное общеобразовательное учреждение Верхнедонского района Верхняковская средняя общеобразовательная школа</v>
          </cell>
        </row>
        <row r="253">
          <cell r="C253">
            <v>951</v>
          </cell>
          <cell r="D253" t="str">
            <v>МБОУ Мещеряковская СОШ</v>
          </cell>
          <cell r="E253" t="str">
            <v>Муниципальное бюджетное общеобразовательное учреждение Верхнедонского района Мещеряковская средняя общеобразовательная школа</v>
          </cell>
        </row>
        <row r="254">
          <cell r="C254">
            <v>952</v>
          </cell>
          <cell r="D254" t="str">
            <v>МБОУ Средне-Лопатинская ООШ</v>
          </cell>
          <cell r="E254" t="str">
            <v>муниципальное бюджетное общеобразовательное учреждение Верхнедонского района Средне-Лопатинская основнаяя общеобразовательная школа</v>
          </cell>
        </row>
        <row r="255">
          <cell r="C255">
            <v>953</v>
          </cell>
          <cell r="D255" t="str">
            <v>МБОУ Новониколаевская СОШ</v>
          </cell>
          <cell r="E255" t="str">
            <v>муниципальное бюджетное общеобразовательное учреждение Верхнедонского района Новониколаевская средняя общеобразовательная школа</v>
          </cell>
        </row>
        <row r="256">
          <cell r="C256">
            <v>2434</v>
          </cell>
          <cell r="D256" t="str">
            <v>МБОУ Алексеевская ООШ</v>
          </cell>
          <cell r="E256" t="str">
            <v>муниципальное бюджетное общеобразовательное учреждение Верхнедонского района Алексеевская основная общеобразовательная школа филиал муниципального бюджетного общеобразовательного учреждения Верхнедонского района Мешковской средней общеобразовательной школ</v>
          </cell>
        </row>
        <row r="257">
          <cell r="C257">
            <v>2435</v>
          </cell>
          <cell r="D257" t="str">
            <v>МБОУ Верхнебыковская ООШ</v>
          </cell>
          <cell r="E257" t="str">
            <v>Муниципальное бюджетное общеобразовательное учреждение Верхнедонского района Верхнебыковская основная общеобразвательная школа</v>
          </cell>
        </row>
        <row r="258">
          <cell r="C258">
            <v>2436</v>
          </cell>
          <cell r="D258" t="str">
            <v>МБОУ Красноармейская ООШ</v>
          </cell>
          <cell r="E258" t="str">
            <v>Муниципальное бюджетное общеобразовательное учреждение Верхнедонского района Красноармейская основная общеобразовательная школа</v>
          </cell>
        </row>
        <row r="259">
          <cell r="C259">
            <v>2437</v>
          </cell>
          <cell r="D259" t="str">
            <v>МБОУ Парижская ООШ</v>
          </cell>
          <cell r="E259" t="str">
            <v>муниципальное бюджетное общеобразовательное учреждение Верхнедонского района Парижская основная общеобразовательная школа</v>
          </cell>
        </row>
        <row r="260">
          <cell r="C260">
            <v>2438</v>
          </cell>
          <cell r="D260" t="str">
            <v>МБОУ Песковатско-Лопатинская ООШ</v>
          </cell>
          <cell r="E260" t="str">
            <v>Муниципальое бюджетное общеобразовательное учреждение Верхнедонского района Песковатско-Лопатинская основная общеобразовательная школа</v>
          </cell>
        </row>
        <row r="261">
          <cell r="C261">
            <v>2439</v>
          </cell>
          <cell r="D261" t="str">
            <v>МБОУ Поповская ООШ</v>
          </cell>
          <cell r="E261" t="str">
            <v>муниципальное бюджетное общеобразовательное учреждение Верхнедонского района Поповская основная общеобразовательная школа</v>
          </cell>
        </row>
        <row r="262">
          <cell r="C262">
            <v>2441</v>
          </cell>
          <cell r="D262" t="str">
            <v>МБОУ Тубянская ООШ</v>
          </cell>
          <cell r="E262" t="str">
            <v>муниципальное бюджетное общеобразовательное учреждение Верхнедонского района Тубянская основная общеобразовательная школа</v>
          </cell>
        </row>
        <row r="263">
          <cell r="C263">
            <v>3515</v>
          </cell>
          <cell r="D263" t="str">
            <v>ГБОУ НПО РО ПУ №97</v>
          </cell>
          <cell r="E263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№97</v>
          </cell>
        </row>
        <row r="264">
          <cell r="C264">
            <v>934</v>
          </cell>
          <cell r="D264" t="str">
            <v>МБОУ Веселовская СОШ №1</v>
          </cell>
          <cell r="E264" t="str">
            <v>Муниципальное бюджетное общеобразовательное учреждение Веселовская средняя общеобразовательная школа № 1</v>
          </cell>
        </row>
        <row r="265">
          <cell r="C265">
            <v>935</v>
          </cell>
          <cell r="D265" t="str">
            <v>МБОУ ВСОШ №2</v>
          </cell>
          <cell r="E265" t="str">
            <v>Муниципальное бюджетное общеобразовательное учреждение Веселовская средняя общеобразовательная школа № 2</v>
          </cell>
        </row>
        <row r="266">
          <cell r="C266">
            <v>936</v>
          </cell>
          <cell r="D266" t="str">
            <v>МБОУ Багаевская СОШ</v>
          </cell>
          <cell r="E266" t="str">
            <v>Муниципальное бюджетное общеобразовательное учреждение Багаевская средняя общеобразовательная школа</v>
          </cell>
        </row>
        <row r="267">
          <cell r="C267">
            <v>937</v>
          </cell>
          <cell r="D267" t="str">
            <v>МБОУ Верхнесоленовская СОШ</v>
          </cell>
          <cell r="E267" t="str">
            <v>Муниципальное бюджетное общеобразовательное учреждение Верхнесоленовская средняя общеобразовательная школа</v>
          </cell>
        </row>
        <row r="268">
          <cell r="C268">
            <v>938</v>
          </cell>
          <cell r="D268" t="str">
            <v>МБОУ Ленинская СОШ</v>
          </cell>
          <cell r="E268" t="str">
            <v>муниципальное бюджетное общеобразовательное учреждение Ленинская средняя общеобразовательная школа</v>
          </cell>
        </row>
        <row r="269">
          <cell r="C269">
            <v>939</v>
          </cell>
          <cell r="D269" t="str">
            <v>МБОУ Новинская ООШ</v>
          </cell>
          <cell r="E269" t="str">
            <v>муниципальное бюджетное общеобразовательное учреждение Новинская основная общеобразовательная школа</v>
          </cell>
        </row>
        <row r="270">
          <cell r="C270">
            <v>940</v>
          </cell>
          <cell r="D270" t="str">
            <v>МБОУ КИРОВСКАЯ СОШ</v>
          </cell>
          <cell r="E270" t="str">
            <v>МУНИЦИПАЛЬНОЕ БЮДЖЕТНОЕ ОБЩЕОБРАЗОВАТЕЛЬНОЕ УЧРЕЖДЕНИЕ КИРОВСКАЯ СРЕДНЯЯ ОБЩЕБРАЗОВАТЕЛЬНАЯ ШКОЛА</v>
          </cell>
        </row>
        <row r="271">
          <cell r="C271">
            <v>941</v>
          </cell>
          <cell r="D271" t="str">
            <v>МБОУ Краснооктябрьская СОШ</v>
          </cell>
          <cell r="E271" t="str">
            <v>Муниципальное бюджетное общеобразовательное учреждение Краснооктябрьская средняя общеобразовательная школа</v>
          </cell>
        </row>
        <row r="272">
          <cell r="C272">
            <v>942</v>
          </cell>
          <cell r="D272" t="str">
            <v>МБОУ Красноманычская ООШ</v>
          </cell>
          <cell r="E272" t="str">
            <v>Муниципальное бюджетное общеобразовательное учреждение Красноманычская основная общеобразовательная школа</v>
          </cell>
        </row>
        <row r="273">
          <cell r="C273">
            <v>943</v>
          </cell>
          <cell r="D273" t="str">
            <v>МБОУ Позднеевская СОШ</v>
          </cell>
          <cell r="E273" t="str">
            <v>Муниципальное бюджетное общеобразовательное учреждение Позднеевская средняя общеобразовательная школа</v>
          </cell>
        </row>
        <row r="274">
          <cell r="C274">
            <v>944</v>
          </cell>
          <cell r="D274" t="str">
            <v>МБОУ Малозападенская СОШ</v>
          </cell>
          <cell r="E274" t="str">
            <v>муниципальное бюджетное общеобразовательное учреждение Малозападенская средняя общеобразовательная школа</v>
          </cell>
        </row>
        <row r="275">
          <cell r="C275">
            <v>945</v>
          </cell>
          <cell r="D275" t="str">
            <v>МБОУ КРАСНОЗНАМЕНСКАЯ ООШ</v>
          </cell>
          <cell r="E275" t="str">
            <v>МУНИЦИПАЛЬНОЕ БЮДЖЕТНОЕ ОБЩЕОБРАЗОВАТЕЛЬНОЕ УЧРЕЖДЕНИЕ КРАСНОЗНАМЕНСКАЯ ОСНОВНАЯ ОБЩЕОБРАЗОВАТЕЛЬНАЯ ШКОЛА</v>
          </cell>
        </row>
        <row r="276">
          <cell r="C276">
            <v>2431</v>
          </cell>
          <cell r="D276" t="str">
            <v>МБОУ Маныч-Балабинская ООШ</v>
          </cell>
          <cell r="E276" t="str">
            <v>Муниципальное бюджетное общеобразовательное учреждение Маныч - Балабинская основная общеобразовательная школа</v>
          </cell>
        </row>
        <row r="277">
          <cell r="C277">
            <v>2433</v>
          </cell>
          <cell r="D277" t="str">
            <v>МБОУ Садковская ООШ</v>
          </cell>
          <cell r="E277" t="str">
            <v>Муниципальное бюджетное общеобразовательное учреждение Садковская основная общеобразовательная школа</v>
          </cell>
        </row>
        <row r="278">
          <cell r="C278">
            <v>920</v>
          </cell>
          <cell r="D278" t="str">
            <v>МБОУ: Романовская СОШ</v>
          </cell>
          <cell r="E278" t="str">
            <v>Муниципальное бюджетное общеобразовательное учреждение: Романовская средняя общеобразовательная школа</v>
          </cell>
        </row>
        <row r="279">
          <cell r="C279">
            <v>921</v>
          </cell>
          <cell r="D279" t="str">
            <v>МБОУ: Рябичевская СОШ</v>
          </cell>
          <cell r="E279" t="str">
            <v>муниципальное бюджетное общеобразовательное учреждение: Рябичевская средняя общеобразовательная школа</v>
          </cell>
        </row>
        <row r="280">
          <cell r="C280">
            <v>922</v>
          </cell>
          <cell r="D280" t="str">
            <v>МБОУ: Дубенцовская СОШ</v>
          </cell>
          <cell r="E280" t="str">
            <v>Муниципальное бюджетное общеобразовательное учреждение: Дубенцовская средняя общеобразовательная школа</v>
          </cell>
        </row>
        <row r="281">
          <cell r="C281">
            <v>923</v>
          </cell>
          <cell r="D281" t="str">
            <v>МБОУ: Донская ООШ</v>
          </cell>
          <cell r="E281" t="str">
            <v>муниципальное бюджетное общеобразовательное учреждение: Донская основная общеобразовательная школа</v>
          </cell>
        </row>
        <row r="282">
          <cell r="C282">
            <v>924</v>
          </cell>
          <cell r="D282" t="str">
            <v>МБОУ: Октябрьская ООШ</v>
          </cell>
          <cell r="E282" t="str">
            <v>муниципальное бюджетное общеобразовательное учреждение: Октябрьская основная общеобразовательная школа</v>
          </cell>
        </row>
        <row r="283">
          <cell r="C283">
            <v>925</v>
          </cell>
          <cell r="D283" t="str">
            <v>МБОУ: Краснодонская ООШ</v>
          </cell>
          <cell r="E283" t="str">
            <v>Муниципальное бюджетное общеобразовательное учреждение: Краснодонская основная общеобразовательная школа</v>
          </cell>
        </row>
        <row r="284">
          <cell r="C284">
            <v>926</v>
          </cell>
          <cell r="D284" t="str">
            <v>МБОУ: Мичуринская ООШ</v>
          </cell>
          <cell r="E284" t="str">
            <v>Муниципальное бюджетное общеобразовательное учреждение: Мичуринская основная общеобразовательная школа</v>
          </cell>
        </row>
        <row r="285">
          <cell r="C285">
            <v>927</v>
          </cell>
          <cell r="D285" t="str">
            <v>МБОУ: Прогрессовская ООШ</v>
          </cell>
          <cell r="E285" t="str">
            <v>Муниципальное бюджетное общеобразовательное учреждение: Прогрессовская основная общеобразовательная школа</v>
          </cell>
        </row>
        <row r="286">
          <cell r="C286">
            <v>928</v>
          </cell>
          <cell r="D286" t="str">
            <v>МБОУ: Потаповская СОШ</v>
          </cell>
          <cell r="E286" t="str">
            <v>Муниципальное бюджетное общеобразовательное учреждение: Потаповская средняя общеобразовательная школа</v>
          </cell>
        </row>
        <row r="287">
          <cell r="C287">
            <v>929</v>
          </cell>
          <cell r="D287" t="str">
            <v>МБОУ: Побединская СОШ</v>
          </cell>
          <cell r="E287" t="str">
            <v>Муниципальное бюджетное общеобразовательное учреждение: Побединская средняя общеобразовательная школа</v>
          </cell>
        </row>
        <row r="288">
          <cell r="C288">
            <v>1038</v>
          </cell>
          <cell r="D288" t="str">
            <v>МБОУ: Лагутнинская СОШ</v>
          </cell>
          <cell r="E288" t="str">
            <v>Муниципальное бюджетное общеобразовательное учреждение: Лагутнинская средняя общеобразовательная школа</v>
          </cell>
        </row>
        <row r="289">
          <cell r="C289">
            <v>2418</v>
          </cell>
          <cell r="D289" t="str">
            <v>МБОУ: Большовская ООШ</v>
          </cell>
          <cell r="E289" t="str">
            <v>Муниципальное бюджетное общеобразовательное учреждение: Большовская основная общеобразовательная школа</v>
          </cell>
        </row>
        <row r="290">
          <cell r="C290">
            <v>2419</v>
          </cell>
          <cell r="D290" t="str">
            <v>МБОУ: Мокро-Соленовская ООШ</v>
          </cell>
          <cell r="E290" t="str">
            <v>муниципальное бюджетное общеобразовательное учреждение: Мокро-Соленовская основная общеобразовательная школа</v>
          </cell>
        </row>
        <row r="291">
          <cell r="C291">
            <v>2420</v>
          </cell>
          <cell r="D291" t="str">
            <v>МБОУ: Морозовская ООШ</v>
          </cell>
          <cell r="E291" t="str">
            <v>Муниципальное бюджетное общеобразовательное учреждение: Морозовская основная общеобразовательная школа</v>
          </cell>
        </row>
        <row r="292">
          <cell r="C292">
            <v>2421</v>
          </cell>
          <cell r="D292" t="str">
            <v>МБОУ Семенкинская ООШ</v>
          </cell>
          <cell r="E292" t="str">
            <v>муниципальное бюджетное общеобразовательное учреждение Семенкинская основная общеобразовательная школа</v>
          </cell>
        </row>
        <row r="293">
          <cell r="C293">
            <v>2855</v>
          </cell>
          <cell r="D293" t="str">
            <v>МБОУ: Пирожковская ООШ</v>
          </cell>
          <cell r="E293" t="str">
            <v>Муниципальное бюджетное общеобразовательное учреждение: Пирожковская основная общеобразовательная школа</v>
          </cell>
        </row>
        <row r="294">
          <cell r="C294">
            <v>907</v>
          </cell>
          <cell r="D294" t="str">
            <v>МБОУ Андреевская СШ № 3"</v>
          </cell>
          <cell r="E294" t="str">
            <v>Муниципальное бюджетное общеобразовательное учреждение Андреевская средняя школа №3"</v>
          </cell>
        </row>
        <row r="295">
          <cell r="C295">
            <v>908</v>
          </cell>
          <cell r="D295" t="str">
            <v>МБОУ  Барабанщиковская СШ № 4</v>
          </cell>
          <cell r="E295" t="str">
            <v>Муниципальное бюджетное общеобразовательное учреждение Барабанщиковская средняя школа № 4"</v>
          </cell>
        </row>
        <row r="296">
          <cell r="C296">
            <v>909</v>
          </cell>
          <cell r="D296" t="str">
            <v>МБОУ Вербовологовская СШ № 6</v>
          </cell>
          <cell r="E296" t="str">
            <v>Муниципальное бюджетное общеобразовательное учреждение Вербовологовская средняя школа № 6</v>
          </cell>
        </row>
        <row r="297">
          <cell r="C297">
            <v>910</v>
          </cell>
          <cell r="D297" t="str">
            <v>МБОУ Весёловская СШ № 2</v>
          </cell>
          <cell r="E297" t="str">
            <v>Муниципальное бюджетное общеобразовательное учреждение Весёловская средняя школа № 2</v>
          </cell>
        </row>
        <row r="298">
          <cell r="C298">
            <v>911</v>
          </cell>
          <cell r="D298" t="str">
            <v>МБОУ Гуреевская СШ № 8</v>
          </cell>
          <cell r="E298" t="str">
            <v>Муниципальное бюджетное общеобразовательное учреждение Гуреевская средняя школа № 8</v>
          </cell>
        </row>
        <row r="299">
          <cell r="C299">
            <v>912</v>
          </cell>
          <cell r="D299" t="str">
            <v>МБОУ Дубовская СШ № 1</v>
          </cell>
          <cell r="E299" t="str">
            <v>Муниципальное бюджетное общеобразовательное учреждение Дубовская средняя школа № 1 имени Героя Советского Союза М.Ф. Потапова</v>
          </cell>
        </row>
        <row r="300">
          <cell r="C300">
            <v>913</v>
          </cell>
          <cell r="D300" t="str">
            <v>МБОУ Жуковская СШ № 5</v>
          </cell>
          <cell r="E300" t="str">
            <v>Муниципальное бюджетное общеобразовательное учреждение Жуковская средняя школа № 5</v>
          </cell>
        </row>
        <row r="301">
          <cell r="C301">
            <v>914</v>
          </cell>
          <cell r="D301" t="str">
            <v>МБОУ Комиссаровская СШ № 9 им.С.В.Рыбальченко</v>
          </cell>
          <cell r="E301" t="str">
            <v>Муниципальное бюджетное общеобразовательное учреждение Комиссаровская средняя школа № 9 имени Героя Советского Союза Рыбальченко Семена Васильевича</v>
          </cell>
        </row>
        <row r="302">
          <cell r="C302">
            <v>915</v>
          </cell>
          <cell r="D302" t="str">
            <v>МБОУ Мирненская СШ № 11</v>
          </cell>
          <cell r="E302" t="str">
            <v>Муниципальное бюджетное общеобразовательное учреждение Мирненская средняя школа № 11</v>
          </cell>
        </row>
        <row r="303">
          <cell r="C303">
            <v>916</v>
          </cell>
          <cell r="D303" t="str">
            <v>МБОУ Присальская СШ № 10</v>
          </cell>
          <cell r="E303" t="str">
            <v>Муниципальное бюджетное общеобразовательное учреждение Присальская средняя школа № 10</v>
          </cell>
        </row>
        <row r="304">
          <cell r="C304">
            <v>917</v>
          </cell>
          <cell r="D304" t="str">
            <v>МБОУ Семичанская СШ № 7</v>
          </cell>
          <cell r="E304" t="str">
            <v>Муниципальное бюджетное общеобразовательное учреждение Семичанская средняя школа № 7</v>
          </cell>
        </row>
        <row r="305">
          <cell r="C305">
            <v>918</v>
          </cell>
          <cell r="D305" t="str">
            <v>МБОУ Романовская СШ № 12</v>
          </cell>
          <cell r="E305" t="str">
            <v>Муниципальное бюджетное общеобразовательное учреждение Романовская средняя школа № 12</v>
          </cell>
        </row>
        <row r="306">
          <cell r="C306">
            <v>2414</v>
          </cell>
          <cell r="D306" t="str">
            <v>МБОУ Мало-Лученская ОШ №13</v>
          </cell>
          <cell r="E306" t="str">
            <v>Муниципальное бюджетное общеобразовательное учреждение Мало-Лученская основная школа № 13</v>
          </cell>
        </row>
        <row r="307">
          <cell r="C307">
            <v>2892</v>
          </cell>
          <cell r="D307" t="str">
            <v>МБОУ Дубовская НШ № 1</v>
          </cell>
          <cell r="E307" t="str">
            <v>Муниципальное бюджетное общеобразовательное учреждение Дубовская начальная школа № 1</v>
          </cell>
        </row>
        <row r="308">
          <cell r="C308">
            <v>894</v>
          </cell>
          <cell r="D308" t="str">
            <v>МБОУ ЕСОШ №1</v>
          </cell>
          <cell r="E308" t="str">
            <v>муниципальное бюджетное общеобразовательное учреждение Егорлыкская средняя общеобразовательная школа №1</v>
          </cell>
        </row>
        <row r="309">
          <cell r="C309">
            <v>895</v>
          </cell>
          <cell r="D309" t="str">
            <v>МБОУ НСОШ № 2</v>
          </cell>
          <cell r="E309" t="str">
            <v>муниципальное бюджетное общеобразовательное учреждение Новороговская средняя общеобразовательная школа № 2</v>
          </cell>
        </row>
        <row r="310">
          <cell r="C310">
            <v>896</v>
          </cell>
          <cell r="D310" t="str">
            <v>МБОУ Кавалерская СОШ №3 имени А.П. Дубинца</v>
          </cell>
          <cell r="E310" t="str">
            <v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v>
          </cell>
        </row>
        <row r="311">
          <cell r="C311">
            <v>897</v>
          </cell>
          <cell r="D311" t="str">
            <v>МБОУ РСОШ №4 им.С.В.Пешеходько</v>
          </cell>
          <cell r="E311" t="str">
            <v xml:space="preserve">муниципальное бюджетное общеобразовательное учреждение Роговская средняя общеобразовательная школа №4 имени Сергея Валентиновича Пешеходько </v>
          </cell>
        </row>
        <row r="312">
          <cell r="C312">
            <v>898</v>
          </cell>
          <cell r="D312" t="str">
            <v>МБОУ К - Е СОШ №5</v>
          </cell>
          <cell r="E312" t="str">
            <v>муниципальное бюджетное общеобразовательное учреждение Куго - Ейская средняя общеобразовательная школа №5</v>
          </cell>
        </row>
        <row r="313">
          <cell r="C313">
            <v>899</v>
          </cell>
          <cell r="D313" t="str">
            <v>МБОУ ОСОШ №6 им.В.А. Сулева</v>
          </cell>
          <cell r="E313" t="str">
            <v>муниципальное бюджетное общеобразовательное учреждение Объединенная средняя общеобразовательная школа №6 имени В.А. Сулева</v>
          </cell>
        </row>
        <row r="314">
          <cell r="C314">
            <v>900</v>
          </cell>
          <cell r="D314" t="str">
            <v>МБОУ ЕСОШ №7 им. О.Казанского</v>
          </cell>
          <cell r="E314" t="str">
            <v>муниципальное бюджетное общеобразовательное учреждение Егорлыкская средняя общеобразовательная школа №7 им. О.Казанского</v>
          </cell>
        </row>
        <row r="315">
          <cell r="C315">
            <v>901</v>
          </cell>
          <cell r="D315" t="str">
            <v>МБОУ Луначарская СОШ №8</v>
          </cell>
          <cell r="E315" t="str">
            <v>муниципальное бюджетное общеобразовательное учреждение Луначарская средняя общеобразовательная школа №8</v>
          </cell>
        </row>
        <row r="316">
          <cell r="C316">
            <v>902</v>
          </cell>
          <cell r="D316" t="str">
            <v>МБОУ ВСОШ № 9 им. В. И. Сагайды</v>
          </cell>
          <cell r="E316" t="str">
            <v>муниципальное бюджетное общеобразовательное учреждение Войновская средняя общеобразовательная школа № 9 имени В. И. Сагайды</v>
          </cell>
        </row>
        <row r="317">
          <cell r="C317">
            <v>903</v>
          </cell>
          <cell r="D317" t="str">
            <v>МБОУ ШСОШ № 10</v>
          </cell>
          <cell r="E317" t="str">
            <v>муниципальное бюджетное общеобразовательное учреждение Шаумяновская средняя общеобразовательная школа № 10</v>
          </cell>
        </row>
        <row r="318">
          <cell r="C318">
            <v>904</v>
          </cell>
          <cell r="D318" t="str">
            <v>МБОУ ЕСОШ № 11</v>
          </cell>
          <cell r="E318" t="str">
            <v>муниципальное бюджетное общеобразовательное учреждение Егорлыкская средняя общеобразовательная школа № 11</v>
          </cell>
        </row>
        <row r="319">
          <cell r="C319">
            <v>905</v>
          </cell>
          <cell r="D319" t="str">
            <v>МБОУ Б-ГСОШ №12</v>
          </cell>
          <cell r="E319" t="str">
            <v>муниципальное бюджетное общеобразовательное учреждение Балко-Грузская средняя общеобразовательная школа №12</v>
          </cell>
        </row>
        <row r="320">
          <cell r="C320">
            <v>2410</v>
          </cell>
          <cell r="D320" t="str">
            <v>МБОУ БООШ№13</v>
          </cell>
          <cell r="E320" t="str">
            <v>муниципальное бюджетное общеобразовательное учреждение Балабановская основная общеобразовательная школа №13</v>
          </cell>
        </row>
        <row r="321">
          <cell r="C321">
            <v>2411</v>
          </cell>
          <cell r="D321" t="str">
            <v>МБОУ ИООШ№21</v>
          </cell>
          <cell r="E321" t="str">
            <v>муниципальное бюджетное общеобразоватльное учреждение Ильинская основная общеобразовательная школа №21</v>
          </cell>
        </row>
        <row r="322">
          <cell r="C322">
            <v>2412</v>
          </cell>
          <cell r="D322" t="str">
            <v>МБОУ Н-УООШ№14</v>
          </cell>
          <cell r="E322" t="str">
            <v>муниципальное бюджетное общеобразовательное учреждение Ново-Украинская основная общеобразовательная школа №14</v>
          </cell>
        </row>
        <row r="323">
          <cell r="C323">
            <v>3111</v>
          </cell>
          <cell r="D323" t="str">
            <v>ЧПОУ  ЕК</v>
          </cell>
          <cell r="E323" t="str">
            <v>Частное профессиональное образовательное учреждение "Егорлыкский Колледж Южного Университета"</v>
          </cell>
        </row>
        <row r="324">
          <cell r="C324">
            <v>883</v>
          </cell>
          <cell r="D324" t="str">
            <v>МБОУ Заветинская СОШ №1</v>
          </cell>
          <cell r="E324" t="str">
            <v>муниципальное бюджетное общеобразовательное учреждение Заветинская средняя общеобразовательная школа №1</v>
          </cell>
        </row>
        <row r="325">
          <cell r="C325">
            <v>884</v>
          </cell>
          <cell r="D325" t="str">
            <v>МБОУ Заветинская СОШ №2</v>
          </cell>
          <cell r="E325" t="str">
            <v>муниципальное бюджетное общеобразовательное учреждение Заветинская средняя общеобразовательная школа № 2</v>
          </cell>
        </row>
        <row r="326">
          <cell r="C326">
            <v>885</v>
          </cell>
          <cell r="D326" t="str">
            <v>МБОУ "Шебалинская СОШ им. В.И.Фомичёва"</v>
          </cell>
          <cell r="E326" t="str">
            <v>муниципальное бюджетное общеобразовательное учреждение"Шебалинская средняя общеобразовательная школа им. В.И.Фомичёва"</v>
          </cell>
        </row>
        <row r="327">
          <cell r="C327">
            <v>886</v>
          </cell>
          <cell r="D327" t="str">
            <v>МБОУ Никольская СОШ им.Н.И.Колесова</v>
          </cell>
          <cell r="E327" t="str">
            <v>муниципальное бюджетное общеобразовательное учреждение Никольская средняя общеобразовательная школа им. Н.И. Колесова</v>
          </cell>
        </row>
        <row r="328">
          <cell r="C328">
            <v>887</v>
          </cell>
          <cell r="D328" t="str">
            <v>МБОУ Савдянская СОШ им.И.Т.Таранова</v>
          </cell>
          <cell r="E328" t="str">
            <v>муниципальное бюджетное общеобразовательное учреждение Савдянская средняя общеобразовательная школа им.И.Т. Таранова</v>
          </cell>
        </row>
        <row r="329">
          <cell r="C329">
            <v>888</v>
          </cell>
          <cell r="D329" t="str">
            <v>МБОУ Федосеевская СОШ им.В.М.Верёхина</v>
          </cell>
          <cell r="E329" t="str">
            <v>Муниципальное бюджетное общеобразовательное учреждение Федосеевская средняя общеобразовательная школа им.В.М.Верёхина</v>
          </cell>
        </row>
        <row r="330">
          <cell r="C330">
            <v>889</v>
          </cell>
          <cell r="D330" t="str">
            <v>МБОУ Фоминская СОШ</v>
          </cell>
          <cell r="E330" t="str">
            <v>Муниципальное бюджетное общеобразовательное учреждение Фоминская средняя общеобразовательная школа</v>
          </cell>
        </row>
        <row r="331">
          <cell r="C331">
            <v>890</v>
          </cell>
          <cell r="D331" t="str">
            <v>МБОУ Кичкинская СОШ</v>
          </cell>
          <cell r="E331" t="str">
            <v>муниципальное бюджетное общеобразовательное учреждение Кичкинская средняя общеобразовательная школа</v>
          </cell>
        </row>
        <row r="332">
          <cell r="C332">
            <v>891</v>
          </cell>
          <cell r="D332" t="str">
            <v>МБОУ Киселевская СОШ им. Н. В. Попова</v>
          </cell>
          <cell r="E332" t="str">
            <v>Муниципальное бюджетное общеобразовательное учреждение Киселевская средняя общеобразовательная школа имени Николая Васильевича Попова</v>
          </cell>
        </row>
        <row r="333">
          <cell r="C333">
            <v>892</v>
          </cell>
          <cell r="D333" t="str">
            <v>МБОУ Комсомольская СОШ</v>
          </cell>
          <cell r="E333" t="str">
            <v>муниципальное бюджетное общеобразовательное учреждение Комсомольская средняя общеобразовательная школа</v>
          </cell>
        </row>
        <row r="334">
          <cell r="C334">
            <v>866</v>
          </cell>
          <cell r="D334" t="str">
            <v>МБОУ гимназия г.Зернограда</v>
          </cell>
          <cell r="E334" t="str">
            <v>муниципальное бюджетное общеобразовательное учреждение гимназия г.Зернограда</v>
          </cell>
        </row>
        <row r="335">
          <cell r="C335">
            <v>867</v>
          </cell>
          <cell r="D335" t="str">
            <v>МБОУ СОШ г.Зернограда</v>
          </cell>
          <cell r="E335" t="str">
            <v>муниципальное бюджетное общеобразовательное учреждение средняя общеобразовательная школа г.Зернограда</v>
          </cell>
        </row>
        <row r="336">
          <cell r="C336">
            <v>868</v>
          </cell>
          <cell r="D336" t="str">
            <v>МБОУ лицей г.Зернограда</v>
          </cell>
          <cell r="E336" t="str">
            <v>муниципальное бюджетное общеобразовательное учреждение лицей г.Зернограда</v>
          </cell>
        </row>
        <row r="337">
          <cell r="C337">
            <v>869</v>
          </cell>
          <cell r="D337" t="str">
            <v>МБОУ ООШ г.Зернограда</v>
          </cell>
          <cell r="E337" t="str">
            <v>муниципальное бюджетное общеобразовательное учреждение основная общеобразовательная школа г.Зернограда</v>
          </cell>
        </row>
        <row r="338">
          <cell r="C338">
            <v>870</v>
          </cell>
          <cell r="D338" t="str">
            <v>МБОУ СОШ (военвед) г.Зернограда</v>
          </cell>
          <cell r="E338" t="str">
            <v>муниципальное бюджетное общеобразовательное учреждение средняя общеобразовательная школа (военвед) г.Зернограда</v>
          </cell>
        </row>
        <row r="339">
          <cell r="C339">
            <v>871</v>
          </cell>
          <cell r="D339" t="str">
            <v>МБОУ Гуляй-Борисовская СОШ</v>
          </cell>
          <cell r="E339" t="str">
            <v>муниципальное бюджетное общеобразовательное учреждение Гуляй-Борисовская средняя общеобразовательная школа Зерноградского района</v>
          </cell>
        </row>
        <row r="340">
          <cell r="C340">
            <v>872</v>
          </cell>
          <cell r="D340" t="str">
            <v>МБОУ Мечетинская СОШ</v>
          </cell>
          <cell r="E340" t="str">
            <v>муниципальное бюджетное общеобразовательное учреждение Мечетинская средняя общеобразовательная школа Зерноградского района</v>
          </cell>
        </row>
        <row r="341">
          <cell r="C341">
            <v>873</v>
          </cell>
          <cell r="D341" t="str">
            <v>МБОУ Красноармейская СОШ</v>
          </cell>
          <cell r="E341" t="str">
            <v>муниципальное бюджетное общеобразовательное учреждение Красноармейская средняя общеобразовательная школа Зерноградского района им. Героя Российской Федерации Дзюбы А.И.</v>
          </cell>
        </row>
        <row r="342">
          <cell r="C342">
            <v>874</v>
          </cell>
          <cell r="D342" t="str">
            <v>МБОУ Большеталовская СОШ</v>
          </cell>
          <cell r="E342" t="str">
            <v>муниципальное бюджетное общеобразовательное учреждение Большеталовская средняя общеобразовательная школа Зерноградского района</v>
          </cell>
        </row>
        <row r="343">
          <cell r="C343">
            <v>875</v>
          </cell>
          <cell r="D343" t="str">
            <v>МБОУ Новоивановская СОШ</v>
          </cell>
          <cell r="E343" t="str">
            <v>муниципальное бюджетное общеобразовательное учреждение Новоивановская средняя общеобразовательная школа Зерноградского района</v>
          </cell>
        </row>
        <row r="344">
          <cell r="C344">
            <v>876</v>
          </cell>
          <cell r="D344" t="str">
            <v>МБОУ Конзаводская СОШ</v>
          </cell>
          <cell r="E344" t="str">
            <v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v>
          </cell>
        </row>
        <row r="345">
          <cell r="C345">
            <v>877</v>
          </cell>
          <cell r="D345" t="str">
            <v>МБОУ Светлоречная СОШ</v>
          </cell>
          <cell r="E345" t="str">
            <v>муниципальное бюджетное общеобразовательное учреждение Светлоречная средняя общеобразовательная школа Зерноградского района</v>
          </cell>
        </row>
        <row r="346">
          <cell r="C346">
            <v>878</v>
          </cell>
          <cell r="D346" t="str">
            <v>МБОУ Манычская СОШ</v>
          </cell>
          <cell r="E346" t="str">
            <v>муниципальное бюджетное общеобразовательное учреждение Манычская средняя общеобразовательная школа Зерноградского района</v>
          </cell>
        </row>
        <row r="347">
          <cell r="C347">
            <v>879</v>
          </cell>
          <cell r="D347" t="str">
            <v>МБОУ Россошинская СОШ</v>
          </cell>
          <cell r="E347" t="str">
            <v>муниципальное бюджетное общеобразовательное учреждение Россошинская средняя общеобразовательная школа Зерноградского района</v>
          </cell>
        </row>
        <row r="348">
          <cell r="C348">
            <v>880</v>
          </cell>
          <cell r="D348" t="str">
            <v>МБОУ Донская СОШ</v>
          </cell>
          <cell r="E348" t="str">
            <v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v>
          </cell>
        </row>
        <row r="349">
          <cell r="C349">
            <v>881</v>
          </cell>
          <cell r="D349" t="str">
            <v>МБОУ Заполосная СОШ</v>
          </cell>
          <cell r="E349" t="str">
            <v>муниципальное бюджетное общеобразовательное учреждение Заполосная средняя общеобразовательная школа Зерноградского района</v>
          </cell>
        </row>
        <row r="350">
          <cell r="C350">
            <v>1040</v>
          </cell>
          <cell r="D350" t="str">
            <v>МБОУ Клюевская СОШ</v>
          </cell>
          <cell r="E350" t="str">
            <v>муниципальное бюджетное общеобразовательное учреждение Клюевская средняя общеобразовательная школа Зерноградского района</v>
          </cell>
        </row>
        <row r="351">
          <cell r="C351">
            <v>1109</v>
          </cell>
          <cell r="D351" t="str">
            <v>ГКОУ РО "Зерноградская специальная школа-интернат"</v>
          </cell>
          <cell r="E351" t="str">
            <v>ГКОУ РО "Зерноградская специальная школа-интернат"</v>
          </cell>
        </row>
        <row r="352">
          <cell r="C352">
            <v>1123</v>
          </cell>
          <cell r="D352" t="str">
            <v>МБОУ СОШ УИОП г.Зернограда</v>
          </cell>
          <cell r="E352" t="str">
            <v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г.Зернограда</v>
          </cell>
        </row>
        <row r="353">
          <cell r="C353">
            <v>3118</v>
          </cell>
          <cell r="D353" t="str">
            <v>ГБПОУ РО "ЗернПК"</v>
          </cell>
          <cell r="E353" t="str">
            <v>Государственное бюджетное профессиональное образовательное учреждение Ростовской области "Зерноградский педагогический колледж"</v>
          </cell>
        </row>
        <row r="354">
          <cell r="C354">
            <v>850</v>
          </cell>
          <cell r="D354" t="str">
            <v>МБОУ Зимовниковская СОШ № 1</v>
          </cell>
          <cell r="E354" t="str">
            <v>муниципальное бюджетное общеобразовательное учреждение Зимовниковская средняя общеобразовательная школа № 1</v>
          </cell>
        </row>
        <row r="355">
          <cell r="C355">
            <v>851</v>
          </cell>
          <cell r="D355" t="str">
            <v>МБОУ Конзаводская СОШ № 2</v>
          </cell>
          <cell r="E355" t="str">
            <v>Муниципальное бюджетное общеобразовательное учреждение Конзаводская средняя общеобразовательная школа № 2</v>
          </cell>
        </row>
        <row r="356">
          <cell r="C356">
            <v>852</v>
          </cell>
          <cell r="D356" t="str">
            <v>МБОУ Кутейниковская казачья СОШ № 3</v>
          </cell>
          <cell r="E356" t="str">
            <v>муниципальное бюджетное общеобразовательное учреждение Кутейниковская казачья средняя общеобразовательная школа № 3</v>
          </cell>
        </row>
        <row r="357">
          <cell r="C357">
            <v>853</v>
          </cell>
          <cell r="D357" t="str">
            <v>МБОУ Гашунская СОШ № 4</v>
          </cell>
          <cell r="E357" t="str">
            <v>муниципальное бюджетное общеобразовательное учреждение Гашунская средняя общеобразовательная школа №4</v>
          </cell>
        </row>
        <row r="358">
          <cell r="C358">
            <v>854</v>
          </cell>
          <cell r="D358" t="str">
            <v>МБОУ Савоськинская СОШ № 5</v>
          </cell>
          <cell r="E358" t="str">
            <v>муниципальное бюджетное общеобразовательное учреждение Савоськинская средняя общеобразовательная школа № 5</v>
          </cell>
        </row>
        <row r="359">
          <cell r="C359">
            <v>855</v>
          </cell>
          <cell r="D359" t="str">
            <v>МБОУ Зимовниковская СОШ № 6 имени Героя России Дьяченко Андрея Александровича</v>
          </cell>
          <cell r="E359" t="str">
            <v>Муниципальное бюджетное общеобразовательное учреждение Зимовниковская средняя общеобразовательная школа № 6 имени Героя России Дьяченко Андрея Александровича</v>
          </cell>
        </row>
        <row r="360">
          <cell r="C360">
            <v>856</v>
          </cell>
          <cell r="D360" t="str">
            <v>МБОУ Мокро-Гашунская СОШ № 7</v>
          </cell>
          <cell r="E360" t="str">
            <v>Муниципальное бюджетное общеобразовательное учреждение Мокро-Гашунская средняя общеобразовательная школа № 7</v>
          </cell>
        </row>
        <row r="361">
          <cell r="C361">
            <v>857</v>
          </cell>
          <cell r="D361" t="str">
            <v>МБОУ Глубочанская СОШ № 8</v>
          </cell>
          <cell r="E361" t="str">
            <v>муниципальное бюджетное общеобразовательное учреждение Глубочанская средняя общеобразовательная школа № 8</v>
          </cell>
        </row>
        <row r="362">
          <cell r="C362">
            <v>858</v>
          </cell>
          <cell r="D362" t="str">
            <v>МБОУ Кировская СОШ № 9</v>
          </cell>
          <cell r="E362" t="str">
            <v>муниципальное бюджетное общеобразовательное учреждение Кировская средняя общеобразовательная школа № 9</v>
          </cell>
        </row>
        <row r="363">
          <cell r="C363">
            <v>859</v>
          </cell>
          <cell r="D363" t="str">
            <v>МБОУ Зимовниковская СОШ № 10</v>
          </cell>
          <cell r="E363" t="str">
            <v>Муниципальное бюджетное общеобразовательное учреждение Зимовниковская средняя общеобразовательная школа № 10</v>
          </cell>
        </row>
        <row r="364">
          <cell r="C364">
            <v>860</v>
          </cell>
          <cell r="D364" t="str">
            <v>МБОУ Первомайская СОШ № 11</v>
          </cell>
          <cell r="E364" t="str">
            <v>муниципальное бюджетное общеобразовательное учреждение Первомайская средняя общеобразовательная школа № 11</v>
          </cell>
        </row>
        <row r="365">
          <cell r="C365">
            <v>861</v>
          </cell>
          <cell r="D365" t="str">
            <v>МБОУ Верхне-Серебряковская СОШ №12</v>
          </cell>
          <cell r="E365" t="str">
            <v>Муниципальное бюджетное общеобразовательное учреждение Верхне-Серебряковская средняя общеобразовательная школа №12</v>
          </cell>
        </row>
        <row r="366">
          <cell r="C366">
            <v>862</v>
          </cell>
          <cell r="D366" t="str">
            <v>МБОУ Северная КСОШ № 13</v>
          </cell>
          <cell r="E366" t="str">
            <v>муниципальное бюджетное общеобразовательное учреждение Северная казачья средняя общеобразовательная школа № 13</v>
          </cell>
        </row>
        <row r="367">
          <cell r="C367">
            <v>863</v>
          </cell>
          <cell r="D367" t="str">
            <v>МБОУ Красночабанская СОШ № 14</v>
          </cell>
          <cell r="E367" t="str">
            <v>муниципальное бюджетное общеобразовательное учреждение Красночабанская средняя общеобразовательная школа № 14</v>
          </cell>
        </row>
        <row r="368">
          <cell r="C368">
            <v>3121</v>
          </cell>
          <cell r="D368" t="str">
            <v>ГБПОУ РО "Зим ПК"</v>
          </cell>
          <cell r="E368" t="str">
            <v>государственное бюджетное профессиональное образовательное учреждение Ростовской области "Зимовниковский педагогический колледж"</v>
          </cell>
        </row>
        <row r="369">
          <cell r="C369">
            <v>3505</v>
          </cell>
          <cell r="D369" t="str">
            <v>ГБПОУ РО "ЗСХТ"</v>
          </cell>
          <cell r="E369" t="str">
            <v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v>
          </cell>
        </row>
        <row r="370">
          <cell r="C370">
            <v>838</v>
          </cell>
          <cell r="D370" t="str">
            <v>МБОУ Кагальницкая СОШ № 1</v>
          </cell>
          <cell r="E370" t="str">
            <v>Муниципальное бюджетное общеобразовательное учреждение Кагальницкая средняя общеобразовательная школа № 1</v>
          </cell>
        </row>
        <row r="371">
          <cell r="C371">
            <v>839</v>
          </cell>
          <cell r="D371" t="str">
            <v>МБОУ Вишневская СОШ № 2</v>
          </cell>
          <cell r="E371" t="str">
            <v>Муниципальное бюджетное общеобразовательное учреждение Вишневская средняя общеобразовательная школа № 2</v>
          </cell>
        </row>
        <row r="372">
          <cell r="C372">
            <v>840</v>
          </cell>
          <cell r="D372" t="str">
            <v>МБОУ Вильямсская СОШ № 3</v>
          </cell>
          <cell r="E372" t="str">
            <v>Муниципальное бюджетное общеобразовательное учреждение Вильямсская средняя общеобразовательная школа № 3</v>
          </cell>
        </row>
        <row r="373">
          <cell r="C373">
            <v>841</v>
          </cell>
          <cell r="D373" t="str">
            <v>МБОУ Кировская СОШ № 4</v>
          </cell>
          <cell r="E373" t="str">
            <v>Муниципальное бюджетное общеобразовательное учреждение Кировская средняя общеобразовательная школа № 4</v>
          </cell>
        </row>
        <row r="374">
          <cell r="C374">
            <v>842</v>
          </cell>
          <cell r="D374" t="str">
            <v>МБОУ Кировская СОШ № 5</v>
          </cell>
          <cell r="E374" t="str">
            <v>Муниципальное бюджетное общеобразовательное учреждение Кировская средняя общеобразовательная школа № 5</v>
          </cell>
        </row>
        <row r="375">
          <cell r="C375">
            <v>843</v>
          </cell>
          <cell r="D375" t="str">
            <v>МБОУ Раково-Таврическая СОШ № 6</v>
          </cell>
          <cell r="E375" t="str">
            <v>Муниципальное бюджетное общеобразовательное учреждение Раково-Таврическая средняя общеобразовательная школа № 6</v>
          </cell>
        </row>
        <row r="376">
          <cell r="C376">
            <v>844</v>
          </cell>
          <cell r="D376" t="str">
            <v>МБОУ Калининская СОШ № 7</v>
          </cell>
          <cell r="E376" t="str">
            <v>Муниципальное бюджетное общеобразовательное учреждение Калининская средняя общеобразовательная школа № 7</v>
          </cell>
        </row>
        <row r="377">
          <cell r="C377">
            <v>845</v>
          </cell>
          <cell r="D377" t="str">
            <v>МБОУ Васильево-Шамшевская СОШ № 8</v>
          </cell>
          <cell r="E377" t="str">
            <v>Муниципальное бюджетное общеобразовательное учреждение Васильево-Шамшевская средняя общеобразовательная школа № 8</v>
          </cell>
        </row>
        <row r="378">
          <cell r="C378">
            <v>846</v>
          </cell>
          <cell r="D378" t="str">
            <v>МБОУ Новобатайская СОШ № 9</v>
          </cell>
          <cell r="E378" t="str">
            <v>Муниципальное бюджетное общеобразовательное учреждение Новобатайская средняя общеобразовательная школа № 9</v>
          </cell>
        </row>
        <row r="379">
          <cell r="C379">
            <v>847</v>
          </cell>
          <cell r="D379" t="str">
            <v>МБОУ Хомутовская СОШ № 12</v>
          </cell>
          <cell r="E379" t="str">
            <v>Муниципальное бюджетное общеобразовательное учреждение Хомутовская средняя общеобразовательная школа № 12</v>
          </cell>
        </row>
        <row r="380">
          <cell r="C380">
            <v>822</v>
          </cell>
          <cell r="D380" t="str">
            <v>МБОУ Астаховская СОШ</v>
          </cell>
          <cell r="E380" t="str">
            <v>муниципальное бюджетное общеобразовательное учреждение Астаховская средняя общеобразовательная школа Каменского района Ростовской области</v>
          </cell>
        </row>
        <row r="381">
          <cell r="C381">
            <v>823</v>
          </cell>
          <cell r="D381" t="str">
            <v>МБОУ Богдановская СОШ</v>
          </cell>
          <cell r="E381" t="str">
            <v>муниципальное бюджетное общеобразовательное учреждение Богдановская средняя общеобразовательная школа Каменского района Ростовской области</v>
          </cell>
        </row>
        <row r="382">
          <cell r="C382">
            <v>824</v>
          </cell>
          <cell r="D382" t="str">
            <v>МБОУ Васильевская СОШ</v>
          </cell>
          <cell r="E382" t="str">
            <v>муниципальное бюджетное общеобразовательное учреждение Васильевская средняя общеобразовательная школа Каменского района Ростовской области</v>
          </cell>
        </row>
        <row r="383">
          <cell r="C383">
            <v>825</v>
          </cell>
          <cell r="D383" t="str">
            <v>МБОУ Верхнепиховская СОШ</v>
          </cell>
          <cell r="E383" t="str">
            <v>муниципальное бюджетное общеобразовательное учреждение Верхнепиховская средняя общеобразовательная школа Каменского района Ростовской области</v>
          </cell>
        </row>
        <row r="384">
          <cell r="C384">
            <v>826</v>
          </cell>
          <cell r="D384" t="str">
            <v>МБОУ Вишневецкая СОШ</v>
          </cell>
          <cell r="E384" t="str">
            <v>муниципальное бюджетное общеобразовательное учреждение Вишневецкая средняя общеобразовательная школа Каменского района Ростовской области</v>
          </cell>
        </row>
        <row r="385">
          <cell r="C385">
            <v>827</v>
          </cell>
          <cell r="D385" t="str">
            <v>МБОУ Волченская СОШ</v>
          </cell>
          <cell r="E385" t="str">
            <v>муниципальное бюджетное общеобразовательное учреждение Волченская средняя общеобразовательная школа Каменского района Ростовской области</v>
          </cell>
        </row>
        <row r="386">
          <cell r="C386">
            <v>828</v>
          </cell>
          <cell r="D386" t="str">
            <v>МБОУ Глубокинская казачья СОШ №1</v>
          </cell>
          <cell r="E386" t="str">
            <v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v>
          </cell>
        </row>
        <row r="387">
          <cell r="C387">
            <v>830</v>
          </cell>
          <cell r="D387" t="str">
            <v>МБОУ Глубокинская СОШ №32</v>
          </cell>
          <cell r="E387" t="str">
            <v>муниципальное бюджетное общеобразовательное учреждение Глубокинская средняя общеобразовательная школа №32 Каменского района Ростовской области</v>
          </cell>
        </row>
        <row r="388">
          <cell r="C388">
            <v>831</v>
          </cell>
          <cell r="D388" t="str">
            <v>МБОУ Гусевская СОШ</v>
          </cell>
          <cell r="E388" t="str">
            <v>муниципальное бюджетное общеобразовательное учрежедние Гусевская средняя общеобразовательная школа Каменского района Ростовской области</v>
          </cell>
        </row>
        <row r="389">
          <cell r="C389">
            <v>832</v>
          </cell>
          <cell r="D389" t="str">
            <v>МБОУ Калитвенская СОШ</v>
          </cell>
          <cell r="E389" t="str">
            <v>муниципальное бюджетное общеобразовательное учреждение Калитвенская средняя общеобразовательная школа Каменского района Ростовской области</v>
          </cell>
        </row>
        <row r="390">
          <cell r="C390">
            <v>833</v>
          </cell>
          <cell r="D390" t="str">
            <v>МБОУ Красновская  СОШ</v>
          </cell>
          <cell r="E390" t="str">
            <v>муниципальное бюджетное общеобразовательное учреждение Красновская средняя общеобразовательная школа Каменского района Ростовской области</v>
          </cell>
        </row>
        <row r="391">
          <cell r="C391">
            <v>834</v>
          </cell>
          <cell r="D391" t="str">
            <v>МБОУ Скородумовская СОШ</v>
          </cell>
          <cell r="E391" t="str">
            <v>муниципальное бюджетное общеобразовательное учреждение Скородумовская средняя общеобразовательная школа Каменского района Ростовской области</v>
          </cell>
        </row>
        <row r="392">
          <cell r="C392">
            <v>835</v>
          </cell>
          <cell r="D392" t="str">
            <v>МБОУ Старостаничная  СОШ</v>
          </cell>
          <cell r="E392" t="str">
            <v>муниципальное бюджетное общеобразовательное учреждение Старостаничная средняя общеобразовательная школа Каменского района Ростовской области</v>
          </cell>
        </row>
        <row r="393">
          <cell r="C393">
            <v>836</v>
          </cell>
          <cell r="D393" t="str">
            <v>МБОУ Урывская СОШ</v>
          </cell>
          <cell r="E393" t="str">
            <v>муниципальное бюджетное общеобразовательное учреждение Урывская средняя общеобразовательная школа Каменского района Ростовской области</v>
          </cell>
        </row>
        <row r="394">
          <cell r="C394">
            <v>837</v>
          </cell>
          <cell r="D394" t="str">
            <v>МБОУ вечерняя (сменная) ОШ</v>
          </cell>
          <cell r="E394" t="str">
            <v>муниципальное бюджетное общеобразовательное учреждение вечерняя (сменная) общеобразовательная школа Каменского района Ростовской области</v>
          </cell>
        </row>
        <row r="395">
          <cell r="C395">
            <v>2391</v>
          </cell>
          <cell r="D395" t="str">
            <v>МБОУ Верхнеграчинская ООШ</v>
          </cell>
          <cell r="E395" t="str">
            <v>муниципальное бюджетное общеобразовательное учреждение Верхнеграчинская основная общеобразовательная школа Каменского района Ростовской области</v>
          </cell>
        </row>
        <row r="396">
          <cell r="C396">
            <v>2392</v>
          </cell>
          <cell r="D396" t="str">
            <v>МБОУ Груциновская ООШ</v>
          </cell>
          <cell r="E396" t="str">
            <v>муниципальное бюджетное общеобразовательное учреждение Груциновская основная общеобразовательная школа Каменского района Ростовской области</v>
          </cell>
        </row>
        <row r="397">
          <cell r="C397">
            <v>2393</v>
          </cell>
          <cell r="D397" t="str">
            <v>МБОУ Ленинская ООШ</v>
          </cell>
          <cell r="E397" t="str">
            <v>муниципальное бюджетное общеобразовательное учреждение Ленинская основная общеобразовательная школа</v>
          </cell>
        </row>
        <row r="398">
          <cell r="C398">
            <v>2395</v>
          </cell>
          <cell r="D398" t="str">
            <v>МБОУ Малокаменская ООШ</v>
          </cell>
          <cell r="E398" t="str">
            <v>муниципальное бюджетное общеобразовательное учреждение Малокаменская основная общеобразовательная школа Каменского района Ростовской области</v>
          </cell>
        </row>
        <row r="399">
          <cell r="C399">
            <v>2396</v>
          </cell>
          <cell r="D399" t="str">
            <v>МБОУ Плешаковская ООШ</v>
          </cell>
          <cell r="E399" t="str">
            <v>муниципальное бюджетное общеобразовательное учреждение Плешаковская основная общеобразовательная школа Каменского района Ростовской области</v>
          </cell>
        </row>
        <row r="400">
          <cell r="C400">
            <v>2397</v>
          </cell>
          <cell r="D400" t="str">
            <v>МБОУ Самбуровская ООШ</v>
          </cell>
          <cell r="E400" t="str">
            <v>муниципальное общеобразовательное учреждение Самбуровская основная общеобразовательная школа Каменского района Ростовской области</v>
          </cell>
        </row>
        <row r="401">
          <cell r="C401">
            <v>807</v>
          </cell>
          <cell r="D401" t="str">
            <v>МБОУ Кашарская СОШ</v>
          </cell>
          <cell r="E401" t="str">
            <v>муниципальное бюджетное общеобразовательное учреждение Кашарская средняя общеобразовательная школа</v>
          </cell>
        </row>
        <row r="402">
          <cell r="C402">
            <v>808</v>
          </cell>
          <cell r="D402" t="str">
            <v>МБОУ Первомайская СОШ</v>
          </cell>
          <cell r="E402" t="str">
            <v>Муниципальное бюджетное общеобразовательное учреждение Первомайская средняя общеобразовательная школа</v>
          </cell>
        </row>
        <row r="403">
          <cell r="C403">
            <v>809</v>
          </cell>
          <cell r="D403" t="str">
            <v>МБОУ Верхнемакеевская СОШ</v>
          </cell>
          <cell r="E403" t="str">
            <v>Муниципальное бюджетное общеобразовательное учреждение Верхнемакеевская средняя общеобразовательная школа</v>
          </cell>
        </row>
        <row r="404">
          <cell r="C404">
            <v>810</v>
          </cell>
          <cell r="D404" t="str">
            <v>МБОУ Поповская СОШ</v>
          </cell>
          <cell r="E404" t="str">
            <v>Муниципальное бюджетное общеобразовательное учреждение Поповская средняя общеобразовательная школа</v>
          </cell>
        </row>
        <row r="405">
          <cell r="C405">
            <v>811</v>
          </cell>
          <cell r="D405" t="str">
            <v>МБОУ Индустриальная СОШ</v>
          </cell>
          <cell r="E405" t="str">
            <v>Муниципальное бюджетное общеобразовательное учреждение Индустриальная средняя общеобразовательная школа</v>
          </cell>
        </row>
        <row r="406">
          <cell r="C406">
            <v>812</v>
          </cell>
          <cell r="D406" t="str">
            <v>МБОУ Верхнесвечниковская СОШ</v>
          </cell>
          <cell r="E406" t="str">
            <v>Муниципальное бюджетное общеобразовательное учреждение Верхнесвечниковская средняя общеобразовательная школа</v>
          </cell>
        </row>
        <row r="407">
          <cell r="C407">
            <v>813</v>
          </cell>
          <cell r="D407" t="str">
            <v>МБОУ Фомино-Свечниковская СОШ</v>
          </cell>
          <cell r="E407" t="str">
            <v>Муниципальное бюджетное общеобразовательное учреждение Фомино-Свечниковская средняя общеобразовательная школа</v>
          </cell>
        </row>
        <row r="408">
          <cell r="C408">
            <v>815</v>
          </cell>
          <cell r="D408" t="str">
            <v>МБОУ Киевская СОШ</v>
          </cell>
          <cell r="E408" t="str">
            <v>Муниципальное бюджетное общеобразовательное учреждение Киевская средняя общеобразовательная школа</v>
          </cell>
        </row>
        <row r="409">
          <cell r="C409">
            <v>816</v>
          </cell>
          <cell r="D409" t="str">
            <v>МБОУ Россошанская СОШ</v>
          </cell>
          <cell r="E409" t="str">
            <v>Муниципальное бюджетное общеобразовательное учреждение Россошанская средняя общеобразовательная школа</v>
          </cell>
        </row>
        <row r="410">
          <cell r="C410">
            <v>817</v>
          </cell>
          <cell r="D410" t="str">
            <v>МБОУ Нижне-Калиновская СОШ</v>
          </cell>
          <cell r="E410" t="str">
            <v>Муниципальное бюджетное общеобразовательное учреждение Нижне-Калиновская средняя общеобразовательная школа</v>
          </cell>
        </row>
        <row r="411">
          <cell r="C411">
            <v>820</v>
          </cell>
          <cell r="D411" t="str">
            <v>МБОУ Талловеровская СОШ</v>
          </cell>
          <cell r="E411" t="str">
            <v>Муниципальное бюджетное общеобразовательное учреждение Талловеровская средняя общеобразовательная школа</v>
          </cell>
        </row>
        <row r="412">
          <cell r="C412">
            <v>2368</v>
          </cell>
          <cell r="D412" t="str">
            <v>МБОУ Каменская ООШ</v>
          </cell>
          <cell r="E412" t="str">
            <v>муниципальное бюджетное общеобразовательное учреждение Каменская основная общеобразовательная школа</v>
          </cell>
        </row>
        <row r="413">
          <cell r="C413">
            <v>2369</v>
          </cell>
          <cell r="D413" t="str">
            <v>МБОУ Красноколоссовская ООШ</v>
          </cell>
          <cell r="E413" t="str">
            <v>Муниципальное бюджетное общеобразовательное учреждение Красноколоссовская основная общеобразовательная школа</v>
          </cell>
        </row>
        <row r="414">
          <cell r="C414">
            <v>2370</v>
          </cell>
          <cell r="D414" t="str">
            <v>МБОУ Ново-Павловская ООШ</v>
          </cell>
          <cell r="E414" t="str">
            <v>Муниципальное бюджетное общеобразовательное учреждение Ново-Павловская основная общеобразовательная школа</v>
          </cell>
        </row>
        <row r="415">
          <cell r="C415">
            <v>2371</v>
          </cell>
          <cell r="D415" t="str">
            <v>МБОУ Подтелковская №21 ООШ</v>
          </cell>
          <cell r="E415" t="str">
            <v>Муниципальное бюджетное общеобразовательное учреждение Подтелковская №21 основная общеобразовательная школа</v>
          </cell>
        </row>
        <row r="416">
          <cell r="C416">
            <v>2372</v>
          </cell>
          <cell r="D416" t="str">
            <v>МБОУ Усть-Мечетинская ООШ</v>
          </cell>
          <cell r="E416" t="str">
            <v>Муниципальное бюджетное общеобразовательное учреждение Усть-Мечетинская основная общеобразовательная школа</v>
          </cell>
        </row>
        <row r="417">
          <cell r="C417">
            <v>2376</v>
          </cell>
          <cell r="D417" t="str">
            <v>МБОУ Пономаревская ООШ</v>
          </cell>
          <cell r="E417" t="str">
            <v>Муниципальное бюджетное общеобразовательное учреждение Пономаревская основная общеобразовательная школа</v>
          </cell>
        </row>
        <row r="418">
          <cell r="C418">
            <v>2377</v>
          </cell>
          <cell r="D418" t="str">
            <v>МБОУ Сариновская ООШ</v>
          </cell>
          <cell r="E418" t="str">
            <v>Муниципальное бюджетное общеобразовательное учреждение Сариновская основная общеобразовательная школа</v>
          </cell>
        </row>
        <row r="419">
          <cell r="C419">
            <v>2380</v>
          </cell>
          <cell r="D419" t="str">
            <v>МБОУ Подтелковская № 11 ООШ</v>
          </cell>
          <cell r="E419" t="str">
            <v>Муниципальное бюджетное общеобразовательное учреждение Подтелковская №11 основная общеобразовательная школа</v>
          </cell>
        </row>
        <row r="420">
          <cell r="C420">
            <v>2383</v>
          </cell>
          <cell r="D420" t="str">
            <v>МБОУ Верхнегрековская ООШ</v>
          </cell>
          <cell r="E420" t="str">
            <v>муниципальное бюджетное общеобразовательное учреждение Верхнегрековская основная общеобразовательная школа</v>
          </cell>
        </row>
        <row r="421">
          <cell r="C421">
            <v>2384</v>
          </cell>
          <cell r="D421" t="str">
            <v>МБОУ Вяжинская ООШ</v>
          </cell>
          <cell r="E421" t="str">
            <v>Муниципальное бюджетное общеобразовательное учреждение Вяжинская основная общеобразовательная школа</v>
          </cell>
        </row>
        <row r="422">
          <cell r="C422">
            <v>2385</v>
          </cell>
          <cell r="D422" t="str">
            <v>МБОУ Кривошлыковская ООШ</v>
          </cell>
          <cell r="E422" t="str">
            <v>Муниципальное бюджетное общеобразовательное учреждение Кривошлыковская основная общеобразовательная школа</v>
          </cell>
        </row>
        <row r="423">
          <cell r="C423">
            <v>798</v>
          </cell>
          <cell r="D423" t="str">
            <v>МБОУ СОШ №1</v>
          </cell>
          <cell r="E423" t="str">
            <v>Муниципальное бюджетное общеобразовательное учреждение "Средняя общеобразовательная школа №1"</v>
          </cell>
        </row>
        <row r="424">
          <cell r="C424">
            <v>799</v>
          </cell>
          <cell r="D424" t="str">
            <v>МБОУ СОШ №2</v>
          </cell>
          <cell r="E424" t="str">
            <v>Муниципальное бюджетное общеобразовательное учреждение "Средняя общеобразовательная школа №2"</v>
          </cell>
        </row>
        <row r="425">
          <cell r="C425">
            <v>800</v>
          </cell>
          <cell r="D425" t="str">
            <v>МБОУ "Ведерниковская ООШ"</v>
          </cell>
          <cell r="E425" t="str">
            <v>Муниципальное бюджетное общеобразовательное учреждение "Ведерниковская основная общеобразовательная школа"</v>
          </cell>
        </row>
        <row r="426">
          <cell r="C426">
            <v>801</v>
          </cell>
          <cell r="D426" t="str">
            <v>МБОУ "Николаевская СОШ"</v>
          </cell>
          <cell r="E426" t="str">
            <v>Муниципальное бюджетное общеобразовательное учреждение "Николаевская средняя общеобразовательная школа"</v>
          </cell>
        </row>
        <row r="427">
          <cell r="C427">
            <v>802</v>
          </cell>
          <cell r="D427" t="str">
            <v>МБОУ "Гапкинская СОШ"</v>
          </cell>
          <cell r="E427" t="str">
            <v>Муниципальное бюджетное общеобразовательное учреждение "Гапкинская средняя общеобразовательная школа"</v>
          </cell>
        </row>
        <row r="428">
          <cell r="C428">
            <v>803</v>
          </cell>
          <cell r="D428" t="str">
            <v>МБОУ "Стычновская СОШ"</v>
          </cell>
          <cell r="E428" t="str">
            <v>Муниципальное бюджетное общеобразовательное учреждение "Стычновская средняя общеобразовательная школа"</v>
          </cell>
        </row>
        <row r="429">
          <cell r="C429">
            <v>804</v>
          </cell>
          <cell r="D429" t="str">
            <v>МБОУ "Богоявленская СОШ"</v>
          </cell>
          <cell r="E429" t="str">
            <v>Муниципальное бюджетное общеобразовательное учреждение "Богоявленская средняя общеобразовательная школа"</v>
          </cell>
        </row>
        <row r="430">
          <cell r="C430">
            <v>805</v>
          </cell>
          <cell r="D430" t="str">
            <v>МБОУ "Верхнепотаповская СОШ"</v>
          </cell>
          <cell r="E430" t="str">
            <v>Муниципальное бюджетное общеобразовательное учреждение "Верхнепотаповская средняя общеобразовательная школа"</v>
          </cell>
        </row>
        <row r="431">
          <cell r="C431">
            <v>2360</v>
          </cell>
          <cell r="D431" t="str">
            <v>МБОУ "Михайловская ООШ"</v>
          </cell>
          <cell r="E431" t="str">
            <v>Муниципальное бюджетное общеобразовательное учреждение "Михайловская основная общеобразовательная школа"</v>
          </cell>
        </row>
        <row r="432">
          <cell r="C432">
            <v>2361</v>
          </cell>
          <cell r="D432" t="str">
            <v>МБОУ "Нижнежуравская ООШ"</v>
          </cell>
          <cell r="E432" t="str">
            <v>Муниципальное бюджетное общеобразовательное учреждение "Нижнежуравская основная общеобразовательная школа"</v>
          </cell>
        </row>
        <row r="433">
          <cell r="C433">
            <v>3145</v>
          </cell>
          <cell r="D433" t="str">
            <v>ГБПОУ РО "КонстПК"</v>
          </cell>
          <cell r="E433" t="str">
            <v>Государственное бюджетное профессиональное образовательное учреждение Ростовской области "Константиновский педагогический колледж"</v>
          </cell>
        </row>
        <row r="434">
          <cell r="C434">
            <v>3146</v>
          </cell>
          <cell r="D434" t="str">
            <v>ГБПОУ РО "КТАУ (КСХТ)"</v>
          </cell>
          <cell r="E434" t="str">
            <v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 (КСХТ)"</v>
          </cell>
        </row>
        <row r="435">
          <cell r="C435">
            <v>3147</v>
          </cell>
          <cell r="D435" t="str">
            <v>ГБПОУ РО "КТТ"</v>
          </cell>
          <cell r="E435" t="str">
            <v>Государственное бюджетное профессиональное образовательное учреждение Ростовской области "Константиновский технологический техникум"</v>
          </cell>
        </row>
        <row r="436">
          <cell r="C436">
            <v>790</v>
          </cell>
          <cell r="D436" t="str">
            <v>МБОУ Куйбышевская СОШ им. А.А. Гречко</v>
          </cell>
          <cell r="E436" t="str">
            <v>Муниципальное бюджетное общеобразовательное учреждение Куйбышевская средняя общеобразовательная школа имени Маршала Советского Союза А.А. Гречко</v>
          </cell>
        </row>
        <row r="437">
          <cell r="C437">
            <v>791</v>
          </cell>
          <cell r="D437" t="str">
            <v>МБОУ Ясиновская СОШ</v>
          </cell>
          <cell r="E437" t="str">
            <v>Муниципальное бюджетное общеобразовательное учреждение Ясиновская средняя общеобразовательная школа</v>
          </cell>
        </row>
        <row r="438">
          <cell r="C438">
            <v>792</v>
          </cell>
          <cell r="D438" t="str">
            <v>МБОУ Миллеровская СОШ им. Жоры Ковалевского</v>
          </cell>
          <cell r="E438" t="str">
            <v>Муниципальное бюджетное общеобразовательное учреждение Миллеровская средняя общеобразовательная школа имени Жоры Ковалевского</v>
          </cell>
        </row>
        <row r="439">
          <cell r="C439">
            <v>793</v>
          </cell>
          <cell r="D439" t="str">
            <v>МБОУ Лысогорская СОШ</v>
          </cell>
          <cell r="E439" t="str">
            <v>Муниципальное бюджетное общеобразовательное учреждение Лысогорская средняя общеобразовательная школа</v>
          </cell>
        </row>
        <row r="440">
          <cell r="C440">
            <v>794</v>
          </cell>
          <cell r="D440" t="str">
            <v>МБОУ Крюковская СОШ</v>
          </cell>
          <cell r="E440" t="str">
            <v>Муниципальное бюджетное общеобразовательное учреждение Крюковская средняя общеобразовательная школа</v>
          </cell>
        </row>
        <row r="441">
          <cell r="C441">
            <v>795</v>
          </cell>
          <cell r="D441" t="str">
            <v>МБОУ Русская СОШ им. М.Н. Алексеева</v>
          </cell>
          <cell r="E441" t="str">
            <v>Муниципальное бюджетное общеобразовательное учреждение Русская средняя общеобразовательная школа имени Героя Советского Союза М.Н. Алексеева</v>
          </cell>
        </row>
        <row r="442">
          <cell r="C442">
            <v>796</v>
          </cell>
          <cell r="D442" t="str">
            <v>МБОУ Кринично-Лугская СОШ</v>
          </cell>
          <cell r="E442" t="str">
            <v>Муниципальное бюджетное общеобразовательное учреждение Кринично-Лугская средняя общеобразовательная школа</v>
          </cell>
        </row>
        <row r="443">
          <cell r="C443">
            <v>778</v>
          </cell>
          <cell r="D443" t="str">
            <v>МБОУ-СОШ №1 сл.Большая Мартыновка</v>
          </cell>
          <cell r="E443" t="str">
            <v>Муниципальное бюджетное общеобразовательное учреждение - средняя общеобразовательная школа № 1 сл. Большая Мартыновка</v>
          </cell>
        </row>
        <row r="444">
          <cell r="C444">
            <v>779</v>
          </cell>
          <cell r="D444" t="str">
            <v>МБОУ - СОШ №2 п.Южный</v>
          </cell>
          <cell r="E444" t="str">
            <v>Муниципальное бюджетное общеобразовательное учреждение - средняя общеобразовательная школа № 2 п.Южный</v>
          </cell>
        </row>
        <row r="445">
          <cell r="C445">
            <v>780</v>
          </cell>
          <cell r="D445" t="str">
            <v>МБОУ СОШ №3 сл.Большая Орловка</v>
          </cell>
          <cell r="E445" t="str">
            <v>Муниципальное бюджетное общеобразовательное учреждение средняя общеобразовательная школа № 3 сл.Большая Орловка</v>
          </cell>
        </row>
        <row r="446">
          <cell r="C446">
            <v>781</v>
          </cell>
          <cell r="D446" t="str">
            <v>МБОУ - СОШ №4 х.Малоорловский</v>
          </cell>
          <cell r="E446" t="str">
            <v>Муниципальное бюджетное общеобразовательное учреждение - средняя общеобразовательная школа №4 х.Малоорловский</v>
          </cell>
        </row>
        <row r="447">
          <cell r="C447">
            <v>782</v>
          </cell>
          <cell r="D447" t="str">
            <v>МБОУ СОШ №5 п.Зеленолугский</v>
          </cell>
          <cell r="E447" t="str">
            <v>Муниципальное бюджетное общеобразовательное учреждение средняя общеобразовательная школа № 5 п.Зеленолугский</v>
          </cell>
        </row>
        <row r="448">
          <cell r="C448">
            <v>783</v>
          </cell>
          <cell r="D448" t="str">
            <v>МБОУ - СОШ №6 х.Комаров</v>
          </cell>
          <cell r="E448" t="str">
            <v>Муниципальное бюджетное общеобразовательное учреждение - средняя общеобразовательная школа № 6 х.Комаров</v>
          </cell>
        </row>
        <row r="449">
          <cell r="C449">
            <v>784</v>
          </cell>
          <cell r="D449" t="str">
            <v>МБОУ - СОШ №7 х.Новоселовка</v>
          </cell>
          <cell r="E449" t="str">
            <v>Муниципальное бюджетное общеобразовательное учреждение - средняя общеобразовательная школа № 7 х.Новоселовка</v>
          </cell>
        </row>
        <row r="450">
          <cell r="C450">
            <v>785</v>
          </cell>
          <cell r="D450" t="str">
            <v>МБОУ - СОШ № 8 п.Крутобережный</v>
          </cell>
          <cell r="E450" t="str">
            <v>Муниципальное бюджетное общеобразовательное учреждение - средняя общеобразовательная школа № 8 п.Крутобережный</v>
          </cell>
        </row>
        <row r="451">
          <cell r="C451">
            <v>786</v>
          </cell>
          <cell r="D451" t="str">
            <v>МБОУ - СОШ № 9 x.Денисов</v>
          </cell>
          <cell r="E451" t="str">
            <v>Муниципальное бюджетное общеобразовательное учреждение - средняя общеобразовательная школа № 9 x.Денисов</v>
          </cell>
        </row>
        <row r="452">
          <cell r="C452">
            <v>787</v>
          </cell>
          <cell r="D452" t="str">
            <v>МБОУ - СОШ № 10 х.Новосадковский</v>
          </cell>
          <cell r="E452" t="str">
            <v>Муниципальное бюджетное общеобразовательное учреждение - средняя общеобразовательная школа № 10 х.Новосадковский</v>
          </cell>
        </row>
        <row r="453">
          <cell r="C453">
            <v>788</v>
          </cell>
          <cell r="D453" t="str">
            <v>МБОУ - СОШ № 19 x.Лесной</v>
          </cell>
          <cell r="E453" t="str">
            <v>Муниципальное бюджетное общеобразовательное учреждение - средняя общеобразовательная школа № 19 x.Лесной</v>
          </cell>
        </row>
        <row r="454">
          <cell r="C454">
            <v>789</v>
          </cell>
          <cell r="D454" t="str">
            <v>МБОУ - СОШ  №22 x.Кривой Лиман</v>
          </cell>
          <cell r="E454" t="str">
            <v>Муниципальное бюджетное общеобразовательное учреждение - средняя общеобразовательная школа №22 х.Кривой Лиман</v>
          </cell>
        </row>
        <row r="455">
          <cell r="C455">
            <v>2336</v>
          </cell>
          <cell r="D455" t="str">
            <v>МБОУ ООШ №11 п.Новоберезовка</v>
          </cell>
          <cell r="E455" t="str">
            <v>Муниципальное бюджетное общеобразовательное учреждение - основная общеобразовательная школа №11 п.Новоберезовка</v>
          </cell>
        </row>
        <row r="456">
          <cell r="C456">
            <v>2337</v>
          </cell>
          <cell r="D456" t="str">
            <v>МБОУ- ООШ №12 п.Малая Горка</v>
          </cell>
          <cell r="E456" t="str">
            <v>Муниципальное бюджетное общеобразовательное учреждение - основная общеобразовательная школа №12 п.Малая Горка</v>
          </cell>
        </row>
        <row r="457">
          <cell r="C457">
            <v>2338</v>
          </cell>
          <cell r="D457" t="str">
            <v>МБОУ -ООШ №13 п.Черемухи</v>
          </cell>
          <cell r="E457" t="str">
            <v>Муниципальное бюджетное общеобразовательное учреждение основная общеобразовательная школа № 13 п.Черёмухи</v>
          </cell>
        </row>
        <row r="458">
          <cell r="C458">
            <v>2339</v>
          </cell>
          <cell r="D458" t="str">
            <v>МБОУ- ООШ №14 х.Ильинов</v>
          </cell>
          <cell r="E458" t="str">
            <v>Муниципальное бюджетное общеобразовательное учреждение - основная общеобразовательная школа №14 х.Ильинов</v>
          </cell>
        </row>
        <row r="459">
          <cell r="C459">
            <v>2340</v>
          </cell>
          <cell r="D459" t="str">
            <v>МБОУ -ООШ №15 п.Восход</v>
          </cell>
          <cell r="E459" t="str">
            <v>Муниципальное бюджетное общеобразовательное учреждение-основная общеобразовательная школа №15 п.Восход</v>
          </cell>
        </row>
        <row r="460">
          <cell r="C460">
            <v>2341</v>
          </cell>
          <cell r="D460" t="str">
            <v>МБОУ ООШ №16 х.Арбузов</v>
          </cell>
          <cell r="E460" t="str">
            <v>Муниципальное бюджетное общеобразовательное учреждение - основная общеобразовательная школа №16 х. Арбузов</v>
          </cell>
        </row>
        <row r="461">
          <cell r="C461">
            <v>2344</v>
          </cell>
          <cell r="D461" t="str">
            <v>МБОУ- ООШ №20 х.Сальский Кагальник</v>
          </cell>
          <cell r="E461" t="str">
            <v>Муниципальное бюджетное общеобразовательное учреждение - основная общеобразовательная школа №20 х.Сальский Кагальник</v>
          </cell>
        </row>
        <row r="462">
          <cell r="C462">
            <v>756</v>
          </cell>
          <cell r="D462" t="str">
            <v>МБОУ Латоновская сош</v>
          </cell>
          <cell r="E462" t="str">
            <v>муниципальное бюджетное общеобразовательное учреждение Латоновская средняя общеобразовательная школа</v>
          </cell>
        </row>
        <row r="463">
          <cell r="C463">
            <v>757</v>
          </cell>
          <cell r="D463" t="str">
            <v>МБОУ Анастасиевская сош им. ПРО РФ В.А.Гретченко</v>
          </cell>
          <cell r="E463" t="str">
            <v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v>
          </cell>
        </row>
        <row r="464">
          <cell r="C464">
            <v>758</v>
          </cell>
          <cell r="D464" t="str">
            <v>МБОУ Марфинская сош</v>
          </cell>
          <cell r="E464" t="str">
            <v>муниципальное бюджетное общеобразовательное учреждение Марфинская средняя общеобразовательная школа</v>
          </cell>
        </row>
        <row r="465">
          <cell r="C465">
            <v>759</v>
          </cell>
          <cell r="D465" t="str">
            <v>МБОУ Большекирсановская сош им. Героя Советского Союза Хайло В.А.</v>
          </cell>
          <cell r="E465" t="str">
            <v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Александровича.</v>
          </cell>
        </row>
        <row r="466">
          <cell r="C466">
            <v>760</v>
          </cell>
          <cell r="D466" t="str">
            <v>МБОУ Новониколаевская сош</v>
          </cell>
          <cell r="E466" t="str">
            <v>муниципальное бюджетное общеобразовательное учреждение Новониколаевская средняя общеобразовательная школа</v>
          </cell>
        </row>
        <row r="467">
          <cell r="C467">
            <v>761</v>
          </cell>
          <cell r="D467" t="str">
            <v>МБОУ Политотдельская сош</v>
          </cell>
          <cell r="E467" t="str">
            <v>муниципальное бюджетное общеобразовательное учреждение Политотдельская средняя общеобразовательная школа</v>
          </cell>
        </row>
        <row r="468">
          <cell r="C468">
            <v>762</v>
          </cell>
          <cell r="D468" t="str">
            <v>МБОУ Новоандриановская сош</v>
          </cell>
          <cell r="E468" t="str">
            <v>муниципальное бюджетное общеобразовательное учреждение Новоандриановская средняя общеобразовательная школа</v>
          </cell>
        </row>
        <row r="469">
          <cell r="C469">
            <v>763</v>
          </cell>
          <cell r="D469" t="str">
            <v>МБОУ Ленинская сош</v>
          </cell>
          <cell r="E469" t="str">
            <v>муниципальное бюджетное общеобразовательное учреждение Ленинская средняя общеобразовательная школа</v>
          </cell>
        </row>
        <row r="470">
          <cell r="C470">
            <v>764</v>
          </cell>
          <cell r="D470" t="str">
            <v>МБОУ Кульбаковская сош</v>
          </cell>
          <cell r="E470" t="str">
            <v>муниципальное бюджетное общеобразовательное учреждение Кульбаковская средняя общеобразовательная школа</v>
          </cell>
        </row>
        <row r="471">
          <cell r="C471">
            <v>765</v>
          </cell>
          <cell r="D471" t="str">
            <v>МБОУ Екатериновская сош</v>
          </cell>
          <cell r="E471" t="str">
            <v>муниципальное бюджетное общеобразовательное учреждение Екатериновская средняя общеобразовательная школа</v>
          </cell>
        </row>
        <row r="472">
          <cell r="C472">
            <v>766</v>
          </cell>
          <cell r="D472" t="str">
            <v>МБОУ Алексеевская сош</v>
          </cell>
          <cell r="E472" t="str">
            <v>муниципальное бюджетное общеобразовательное учреждение Алексеевская средняя общеобразовательная школа</v>
          </cell>
        </row>
        <row r="473">
          <cell r="C473">
            <v>767</v>
          </cell>
          <cell r="D473" t="str">
            <v>МБОУ Греково-Тимофеевская сош</v>
          </cell>
          <cell r="E473" t="str">
            <v>муниципальное бюджетное общеобразовательное учреждение Греково-Тимофеевская средняя общеобразовательная школа</v>
          </cell>
        </row>
        <row r="474">
          <cell r="C474">
            <v>768</v>
          </cell>
          <cell r="D474" t="str">
            <v>МБОУ Григорьевская сош</v>
          </cell>
          <cell r="E474" t="str">
            <v>муниципальное бюджетное общеобразовательное учреждение Григорьевская средняя общеобразовательная школа</v>
          </cell>
        </row>
        <row r="475">
          <cell r="C475">
            <v>769</v>
          </cell>
          <cell r="D475" t="str">
            <v>МБОУ Марьевская сош им. воина-афганца Н.П. Лапшичева</v>
          </cell>
          <cell r="E475" t="str">
            <v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v>
          </cell>
        </row>
        <row r="476">
          <cell r="C476">
            <v>770</v>
          </cell>
          <cell r="D476" t="str">
            <v>МБОУ Сад-Базовская сош</v>
          </cell>
          <cell r="E476" t="str">
            <v>муниципальное бюджетное общеобразовательное учреждение Сад-Базовская средняя общеобразовательная школа</v>
          </cell>
        </row>
        <row r="477">
          <cell r="C477">
            <v>771</v>
          </cell>
          <cell r="D477" t="str">
            <v>МБОУ Авило-Успенская сош</v>
          </cell>
          <cell r="E477" t="str">
            <v>муниципальное бюджетное общеобразовательное учреждение Авило-Успенская средняя общеобразовательная школа</v>
          </cell>
        </row>
        <row r="478">
          <cell r="C478">
            <v>772</v>
          </cell>
          <cell r="D478" t="str">
            <v>МБОУ Ряженская сош</v>
          </cell>
          <cell r="E478" t="str">
            <v>муниципальное бюджетное общеобразовательное учреждение Ряженская средняя общеобразовательная школа</v>
          </cell>
        </row>
        <row r="479">
          <cell r="C479">
            <v>773</v>
          </cell>
          <cell r="D479" t="str">
            <v>МБОУ Матвеево-Курганская сош № 1</v>
          </cell>
          <cell r="E479" t="str">
            <v>муниципальное бюджетное общеобразовательное учреждение Матвеево-Курганская средняя общеобразовательная школа № 1</v>
          </cell>
        </row>
        <row r="480">
          <cell r="C480">
            <v>774</v>
          </cell>
          <cell r="D480" t="str">
            <v>МБОУ Матвеево-Курганская сош № 2</v>
          </cell>
          <cell r="E480" t="str">
            <v>муниципальное бюджетное общеобразовательное учреждение Матвеево-Курганская средняя общеобразовательная школа № 2</v>
          </cell>
        </row>
        <row r="481">
          <cell r="C481">
            <v>775</v>
          </cell>
          <cell r="D481" t="str">
            <v>МБОУ Матвеево-Курганская сош № 3 им. Героя Советского Союза А.М. Ерошина</v>
          </cell>
          <cell r="E481" t="str">
            <v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v>
          </cell>
        </row>
        <row r="482">
          <cell r="C482">
            <v>776</v>
          </cell>
          <cell r="D482" t="str">
            <v>МБОУ Матвеево-Курганская о(с)ош</v>
          </cell>
          <cell r="E482" t="str">
            <v>муниципальное бюджетное общеобразовательное учреждение Матвеево-Курганская открытая (сменная) общеобразовательная школа</v>
          </cell>
        </row>
        <row r="483">
          <cell r="C483">
            <v>777</v>
          </cell>
          <cell r="D483" t="str">
            <v>МБОУ Малокирсановская сош им. дважды Героя Советского Союза П.С. Кутахова</v>
          </cell>
          <cell r="E483" t="str">
            <v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v>
          </cell>
        </row>
        <row r="484">
          <cell r="C484">
            <v>2331</v>
          </cell>
          <cell r="D484" t="str">
            <v>МБОУ Комбайновская оош им. воина-афганца А. Демяника</v>
          </cell>
          <cell r="E484" t="str">
            <v>муниципальное бюджетное общеобразовательное учреждение Комбайновская основная общеобразовательная школа имени воина-афганца Алексея Демяника</v>
          </cell>
        </row>
        <row r="485">
          <cell r="C485">
            <v>746</v>
          </cell>
          <cell r="D485" t="str">
            <v>МБОУ Милютинская СОШ</v>
          </cell>
          <cell r="E485" t="str">
            <v>Муниципальное бюджетное общеобразовательное учреждение Милютинская средняя общеобразовательная школа</v>
          </cell>
        </row>
        <row r="486">
          <cell r="C486">
            <v>747</v>
          </cell>
          <cell r="D486" t="str">
            <v>МБОУ Лукичевская СОШ</v>
          </cell>
          <cell r="E486" t="str">
            <v>Муниципальное бюджетное общеобразовательное учреждение Лукичевская средняя общеобразовательная школа</v>
          </cell>
        </row>
        <row r="487">
          <cell r="C487">
            <v>748</v>
          </cell>
          <cell r="D487" t="str">
            <v>МБОУ Маньково-Березовская СОШ</v>
          </cell>
          <cell r="E487" t="str">
            <v>Муниципальное бюджетное общеобразовательное учреждение Маньково-Березовская средняя общеобразовательная школа</v>
          </cell>
        </row>
        <row r="488">
          <cell r="C488">
            <v>749</v>
          </cell>
          <cell r="D488" t="str">
            <v>МБОУ Николо-Березовская СОШ</v>
          </cell>
          <cell r="E488" t="str">
            <v>Муниципальное бюджетное общеобразовательное учреждение Николо-Березовская средняя общеобразовательная школа</v>
          </cell>
        </row>
        <row r="489">
          <cell r="C489">
            <v>750</v>
          </cell>
          <cell r="D489" t="str">
            <v>МБОУ Светочниковская СОШ</v>
          </cell>
          <cell r="E489" t="str">
            <v>Муниципальное бюджетное общеобразовательное учреждение Светочниковская средняя общеобразовательная школа</v>
          </cell>
        </row>
        <row r="490">
          <cell r="C490">
            <v>751</v>
          </cell>
          <cell r="D490" t="str">
            <v>МБОУ Селивановская СОШ</v>
          </cell>
          <cell r="E490" t="str">
            <v>Муниципальное бюджетное общеобразовательное учреждение Селивановская средняя общеобразовательная школа</v>
          </cell>
        </row>
        <row r="491">
          <cell r="C491">
            <v>752</v>
          </cell>
          <cell r="D491" t="str">
            <v>МБОУ Каменная СОШ</v>
          </cell>
          <cell r="E491" t="str">
            <v>Муниципальное бюджетное общеобразовательное учреждение Каменная средняя общеобразовательная школа</v>
          </cell>
        </row>
        <row r="492">
          <cell r="C492">
            <v>753</v>
          </cell>
          <cell r="D492" t="str">
            <v>МБОУ Кутейниковская СОШ</v>
          </cell>
          <cell r="E492" t="str">
            <v>Муниципальное бюджетное общеобразовательное учреждение Кутейниковская средняя общеобразовательная школа</v>
          </cell>
        </row>
        <row r="493">
          <cell r="C493">
            <v>754</v>
          </cell>
          <cell r="D493" t="str">
            <v>МБОУ Новодмитриевская СОШ</v>
          </cell>
          <cell r="E493" t="str">
            <v>Муниципальное бюджетное общеобразовательное учреждение Новодмитриевская средняя общеобразовательная школа</v>
          </cell>
        </row>
        <row r="494">
          <cell r="C494">
            <v>755</v>
          </cell>
          <cell r="D494" t="str">
            <v>МБОУ Петровская СОШ</v>
          </cell>
          <cell r="E494" t="str">
            <v>Муниципальное бюджетное общеобразовательное учреждение Петровская средняя общеобразовательная школа</v>
          </cell>
        </row>
        <row r="495">
          <cell r="C495">
            <v>2322</v>
          </cell>
          <cell r="D495" t="str">
            <v>МБОУ Авангардовская ООШ</v>
          </cell>
          <cell r="E495" t="str">
            <v>Муниципальное бюджетное общеобразовательное учреждение Авангардовская основная общеобразовательная школа</v>
          </cell>
        </row>
        <row r="496">
          <cell r="C496">
            <v>2323</v>
          </cell>
          <cell r="D496" t="str">
            <v>МБОУ Первомайская ООШ</v>
          </cell>
          <cell r="E496" t="str">
            <v>Муниципальное бюджетное общеобразовательное учреждение Первомайская основная общеобразовательная школа</v>
          </cell>
        </row>
        <row r="497">
          <cell r="C497">
            <v>2324</v>
          </cell>
          <cell r="D497" t="str">
            <v>МБОУ Россошанская ООШ</v>
          </cell>
          <cell r="E497" t="str">
            <v>Муниципальное бюджетное общеобразовательное учреждение Россошанская основная общеобразовательная школа</v>
          </cell>
        </row>
        <row r="498">
          <cell r="C498">
            <v>2325</v>
          </cell>
          <cell r="D498" t="str">
            <v>МБОУ Степано-Савченская ООШ</v>
          </cell>
          <cell r="E498" t="str">
            <v>Муниципальное бюджетное общеобразовательное учереждение Степано-Савченская основная общеобразовательная школа</v>
          </cell>
        </row>
        <row r="499">
          <cell r="C499">
            <v>2326</v>
          </cell>
          <cell r="D499" t="str">
            <v>МБОУ Терновская ООШ</v>
          </cell>
          <cell r="E499" t="str">
            <v>Муниципальное бюджетное общеобразовательное учреждение Терновская основная общеобразовательная школа</v>
          </cell>
        </row>
        <row r="500">
          <cell r="C500">
            <v>726</v>
          </cell>
          <cell r="D500" t="str">
            <v>МБОУ СОШ №1</v>
          </cell>
          <cell r="E500" t="str">
            <v>муниципальное бюджетное общеобразовательное учреждение средняя общеобразовательная школа №1</v>
          </cell>
        </row>
        <row r="501">
          <cell r="C501">
            <v>728</v>
          </cell>
          <cell r="D501" t="str">
            <v>МБОУ СОШ №3</v>
          </cell>
          <cell r="E501" t="str">
            <v>Муниципальное бюджетное общеобразовательное учреждение средняя общеобразовательная школа №3</v>
          </cell>
        </row>
        <row r="502">
          <cell r="C502">
            <v>729</v>
          </cell>
          <cell r="D502" t="str">
            <v>МБОУ СОШ № 4</v>
          </cell>
          <cell r="E502" t="str">
            <v>Муниципальное бюджетное общеобразовательное учреждение средняя общеобразовательная школа № 4</v>
          </cell>
        </row>
        <row r="503">
          <cell r="C503">
            <v>730</v>
          </cell>
          <cell r="D503" t="str">
            <v>МБОУ "Гимназия №5 г. Морозовска"</v>
          </cell>
          <cell r="E503" t="str">
            <v>Муниципальное бюджетное общеобразовательное учреждение "Гимназия №5 г. Морозовска"</v>
          </cell>
        </row>
        <row r="504">
          <cell r="C504">
            <v>731</v>
          </cell>
          <cell r="D504" t="str">
            <v>МБОУ СОШ №6</v>
          </cell>
          <cell r="E504" t="str">
            <v>Муниципальное бюджетное общеобразовательное учреждение средняя общеобразовательная школа №6</v>
          </cell>
        </row>
        <row r="505">
          <cell r="C505">
            <v>732</v>
          </cell>
          <cell r="D505" t="str">
            <v>МБОУ лицей №1</v>
          </cell>
          <cell r="E505" t="str">
            <v>муниципальное бюджетное общеобразовательное учреждение лицей №1</v>
          </cell>
        </row>
        <row r="506">
          <cell r="C506">
            <v>733</v>
          </cell>
          <cell r="D506" t="str">
            <v>МБОУ Ново-Павловская СОШ</v>
          </cell>
          <cell r="E506" t="str">
            <v>Муниципальное бюджетное общеобразовательное учреждение Ново-Павловская средняя общеобразовательная школа</v>
          </cell>
        </row>
        <row r="507">
          <cell r="C507">
            <v>734</v>
          </cell>
          <cell r="D507" t="str">
            <v>МБОУ Вольно-Донская СОШ</v>
          </cell>
          <cell r="E507" t="str">
            <v>муниципальное бюджетное общеобразовательное учреждение Вольно-Донская средняя общеобразовательная школа</v>
          </cell>
        </row>
        <row r="508">
          <cell r="C508">
            <v>735</v>
          </cell>
          <cell r="D508" t="str">
            <v>МБОУ Знаменская СОШ</v>
          </cell>
          <cell r="E508" t="str">
            <v>муниципальное бюджетное общеобразовательное учреждение Знаменская средняя общеобразовательная школа</v>
          </cell>
        </row>
        <row r="509">
          <cell r="C509">
            <v>737</v>
          </cell>
          <cell r="D509" t="str">
            <v>МБОУ Грузиновская СОШ</v>
          </cell>
          <cell r="E509" t="str">
            <v>Муниципальное бюджетное общеобразовательное учреждение Грузиновская средняя общеобразовательная школа</v>
          </cell>
        </row>
        <row r="510">
          <cell r="C510">
            <v>738</v>
          </cell>
          <cell r="D510" t="str">
            <v>МБОУ Владимировская СОШ</v>
          </cell>
          <cell r="E510" t="str">
            <v>Муниципальное бюджетное общеобразовательное учреждение Владимировская средняя общеобразовательная школа</v>
          </cell>
        </row>
        <row r="511">
          <cell r="C511">
            <v>739</v>
          </cell>
          <cell r="D511" t="str">
            <v>МБОУ Вербочанская СОШ</v>
          </cell>
          <cell r="E511" t="str">
            <v>Муниципальное бюджетное общеобразовательное учреждение Вербочанская средняя общеобразовательная школа</v>
          </cell>
        </row>
        <row r="512">
          <cell r="C512">
            <v>740</v>
          </cell>
          <cell r="D512" t="str">
            <v>МБОУ Александровская  СОШ</v>
          </cell>
          <cell r="E512" t="str">
            <v>Муниципальное бюджетное общеобразовательное учреждение Александровская средняя общеобразовательная школа</v>
          </cell>
        </row>
        <row r="513">
          <cell r="C513">
            <v>742</v>
          </cell>
          <cell r="D513" t="str">
            <v>МБОУ Старо-Петровская СОШ</v>
          </cell>
          <cell r="E513" t="str">
            <v>Муниципальное бюджетное общеобразовательное учреждение Старо-Петровская средняя общеобразовательная школа</v>
          </cell>
        </row>
        <row r="514">
          <cell r="C514">
            <v>1080</v>
          </cell>
          <cell r="D514" t="str">
            <v>УККК-интернат (филиал) ФГБОУ ВО "МГУТУ им. К.Г.Разумовского (ПКУ)" в г.Морозовске Ростовской области</v>
          </cell>
          <cell r="E514" t="str">
            <v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v>
          </cell>
        </row>
        <row r="515">
          <cell r="C515">
            <v>2315</v>
          </cell>
          <cell r="D515" t="str">
            <v>МБОУ Николаевская ООШ</v>
          </cell>
          <cell r="E515" t="str">
            <v>Муниципальное бюджетное общеобразовательное учреждение Николаевская основная общеобразовательная школа</v>
          </cell>
        </row>
        <row r="516">
          <cell r="C516">
            <v>2317</v>
          </cell>
          <cell r="D516" t="str">
            <v>МБОУ Широко-Атаманская ООШ</v>
          </cell>
          <cell r="E516" t="str">
            <v>муниципальное бюджетное общеобразовательное учреждение Широко-Атаманская основная общеобразовательная школа</v>
          </cell>
        </row>
        <row r="517">
          <cell r="C517">
            <v>2318</v>
          </cell>
          <cell r="D517" t="str">
            <v>МБОУ Парамоновская ООШ</v>
          </cell>
          <cell r="E517" t="str">
            <v>муниципальное бюджетное общеобразовательное учреждение Парамоновская основная общеобразовательная школа</v>
          </cell>
        </row>
        <row r="518">
          <cell r="C518">
            <v>2319</v>
          </cell>
          <cell r="D518" t="str">
            <v>МБОУ Чекаловская ООШ</v>
          </cell>
          <cell r="E518" t="str">
            <v>муниципальное бюджетное общеобразовательное учреждение Чекаловская основная общеобразовательная школа</v>
          </cell>
        </row>
        <row r="519">
          <cell r="C519">
            <v>3507</v>
          </cell>
          <cell r="D519" t="str">
            <v>ГБПОУ РО &lt;МАПТ&gt;</v>
          </cell>
          <cell r="E519" t="str">
            <v>Государственное бюджетное профессиональное образовательное учреждение Ростовской области &lt;Морозовский агропромышленный техникум&gt;</v>
          </cell>
        </row>
        <row r="520">
          <cell r="C520">
            <v>714</v>
          </cell>
          <cell r="D520" t="str">
            <v>МБОУ Чалтырская СОШ №1</v>
          </cell>
          <cell r="E520" t="str">
            <v>Муниципальное бюджетное общеобразовательное учреждение Чалтырская средняя общеобразовательная школа №1</v>
          </cell>
        </row>
        <row r="521">
          <cell r="C521">
            <v>715</v>
          </cell>
          <cell r="D521" t="str">
            <v>МБОУ СОШ №2</v>
          </cell>
          <cell r="E521" t="str">
            <v>муниципальное бюджетное общеобразовательное учреждение Чалтырская средняя общеобразовательная школа №2</v>
          </cell>
        </row>
        <row r="522">
          <cell r="C522">
            <v>716</v>
          </cell>
          <cell r="D522" t="str">
            <v>МБОУ СОШ №5</v>
          </cell>
          <cell r="E522" t="str">
            <v>муниципальное бюджетное общеобразовательное учреждение Крымская средняя общеобразовательная школа № 5</v>
          </cell>
        </row>
        <row r="523">
          <cell r="C523">
            <v>717</v>
          </cell>
          <cell r="D523" t="str">
            <v>МБОУ СОШ №6</v>
          </cell>
          <cell r="E523" t="str">
            <v>муниципальное бюджетное общеобразовательное учреждение Петровская средняя общеобразовательная школа №6</v>
          </cell>
        </row>
        <row r="524">
          <cell r="C524">
            <v>718</v>
          </cell>
          <cell r="D524" t="str">
            <v>МБОУ СОШ №8</v>
          </cell>
          <cell r="E524" t="str">
            <v>муниципальное бюджетное общеобразовательное учреждение Большесальская средняя общеобразовательная школа №8</v>
          </cell>
        </row>
        <row r="525">
          <cell r="C525">
            <v>719</v>
          </cell>
          <cell r="D525" t="str">
            <v>МБОУ СОШ №9</v>
          </cell>
          <cell r="E525" t="str">
            <v>муниципальное бюджетное общеобразовательное учреждение Калининская средняя общеобразовательная школа №9</v>
          </cell>
        </row>
        <row r="526">
          <cell r="C526">
            <v>720</v>
          </cell>
          <cell r="D526" t="str">
            <v>МБОУ СОШ №11</v>
          </cell>
          <cell r="E526" t="str">
            <v>муниципальное бюджетное общеобразовательное учреждение Чалтырская средняя общеобразовательная школа №11</v>
          </cell>
        </row>
        <row r="527">
          <cell r="C527">
            <v>721</v>
          </cell>
          <cell r="D527" t="str">
            <v>МБОУ  СОШ №12</v>
          </cell>
          <cell r="E527" t="str">
            <v>муниципальное бюджетное общеобразовательное учреждение Краснокрымская средняя общеобразовательная школа №12</v>
          </cell>
        </row>
        <row r="528">
          <cell r="C528">
            <v>722</v>
          </cell>
          <cell r="D528" t="str">
            <v>МБОУ СОШ №13</v>
          </cell>
          <cell r="E528" t="str">
            <v>муниципальное бюджетное образовательное учреждение Ленинаванская средняя общеобразовательная школа № 13</v>
          </cell>
        </row>
        <row r="529">
          <cell r="C529">
            <v>723</v>
          </cell>
          <cell r="D529" t="str">
            <v>МБОУ СОШ № 16</v>
          </cell>
          <cell r="E529" t="str">
            <v>муниципальное бюджетное общеобразовательное учреждение Недвиговская средняя общеобразовательная школа № 16</v>
          </cell>
        </row>
        <row r="530">
          <cell r="C530">
            <v>724</v>
          </cell>
          <cell r="D530" t="str">
            <v>МБОУ СОШ №17</v>
          </cell>
          <cell r="E530" t="str">
            <v>муниципальное бюджетное общеобразовательное учреждение Весёловская средняя общеобразовательная школа № 17</v>
          </cell>
        </row>
        <row r="531">
          <cell r="C531">
            <v>1043</v>
          </cell>
          <cell r="D531" t="str">
            <v>МБОУ СОШ №3</v>
          </cell>
          <cell r="E531" t="str">
            <v>муниципальное бюджетное общеобразовательное учреждение Чалтырская средняя общеобразовательная школа №3</v>
          </cell>
        </row>
        <row r="532">
          <cell r="C532">
            <v>2305</v>
          </cell>
          <cell r="D532" t="str">
            <v>МБОУ ООШ № 19</v>
          </cell>
          <cell r="E532" t="str">
            <v>муниципальное бюджетное общеобразовательное учреждение Александровская основная общеобразовательная школа № 19</v>
          </cell>
        </row>
        <row r="533">
          <cell r="C533">
            <v>2306</v>
          </cell>
          <cell r="D533" t="str">
            <v>МБОУ ООШ №15</v>
          </cell>
          <cell r="E533" t="str">
            <v>муниципальное бюджетное общеобразовательное учреждение Хаперская основная общеобразовательная школа №15</v>
          </cell>
        </row>
        <row r="534">
          <cell r="C534">
            <v>686</v>
          </cell>
          <cell r="D534" t="str">
            <v>МБОУ Беглицкая СОШ</v>
          </cell>
          <cell r="E534" t="str">
            <v>Муниципальное бюджетное общеобразовательное учреждение Беглицкая средняя общеобразовательная школа</v>
          </cell>
        </row>
        <row r="535">
          <cell r="C535">
            <v>687</v>
          </cell>
          <cell r="D535" t="str">
            <v>МБОУ Вареновская СОШ</v>
          </cell>
          <cell r="E535" t="str">
            <v>муниципальное бюджетное общеобразовательное учреждение Неклиновского района Вареновская средняя общеобразовательная школа</v>
          </cell>
        </row>
        <row r="536">
          <cell r="C536">
            <v>688</v>
          </cell>
          <cell r="D536" t="str">
            <v>МБОУ В-Ханжоновская СОШ</v>
          </cell>
          <cell r="E536" t="str">
            <v>Муниципальное бюджетное общеобразовательное учреждение Васильево-Ханжоновская средняя общеобразовательная школа имени А.Д. Зеленковой.</v>
          </cell>
        </row>
        <row r="537">
          <cell r="C537">
            <v>689</v>
          </cell>
          <cell r="D537" t="str">
            <v>МБОУ В-Вознесенская СОШ</v>
          </cell>
          <cell r="E537" t="str">
            <v>Муниципальное бюджетное общеобразовательное учреждение Весело-Вознесенская средняя общеобразовательная школа имени Героя Советского Союза Потёмкина А.Н.</v>
          </cell>
        </row>
        <row r="538">
          <cell r="C538">
            <v>690</v>
          </cell>
          <cell r="D538" t="str">
            <v>МБОУ Ефремовская СОШ</v>
          </cell>
          <cell r="E538" t="str">
            <v>Муниципальное бюджетное общеобразовательное учреждение Ефремовская средняя общеобразовательная школа</v>
          </cell>
        </row>
        <row r="539">
          <cell r="C539">
            <v>691</v>
          </cell>
          <cell r="D539" t="str">
            <v>МБОУ Краснодесантская СОШ</v>
          </cell>
          <cell r="E539" t="str">
            <v>Муниципальное бюджетное общеобразовательное учреждение Краснодесантская средняя общеобразовательная школа</v>
          </cell>
        </row>
        <row r="540">
          <cell r="C540">
            <v>692</v>
          </cell>
          <cell r="D540" t="str">
            <v>МБОУ Лакедемоновская СОШ</v>
          </cell>
          <cell r="E540" t="str">
            <v>Муниципальное бюджетное общеобразовательное учреждение Лакедемоновская средняя общеобразовательная школа</v>
          </cell>
        </row>
        <row r="541">
          <cell r="C541">
            <v>693</v>
          </cell>
          <cell r="D541" t="str">
            <v>МБОУ Натальевская СОШ</v>
          </cell>
          <cell r="E541" t="str">
            <v>Муниципальное бюджетное общеобразовательное учреждение Натальевская средняя общеобразовательная школа</v>
          </cell>
        </row>
        <row r="542">
          <cell r="C542">
            <v>694</v>
          </cell>
          <cell r="D542" t="str">
            <v>Николаевская средняя школа</v>
          </cell>
          <cell r="E542" t="str">
            <v>Муниципальное бюджетное общеобразовательное учреждение Николаевская средняя общеобразовательная школа имени П.Д. Нагорного</v>
          </cell>
        </row>
        <row r="543">
          <cell r="C543">
            <v>695</v>
          </cell>
          <cell r="D543" t="str">
            <v>МБОУ Новобессергеновская СОШ</v>
          </cell>
          <cell r="E543" t="str">
            <v>Муниципальное бюджетное общеобразовательное учреждение Новобессергеновская средняя общеобразовательная школа имени И.Д.Василенко</v>
          </cell>
        </row>
        <row r="544">
          <cell r="C544">
            <v>696</v>
          </cell>
          <cell r="D544" t="str">
            <v>МБОУ Носовская СОШ</v>
          </cell>
          <cell r="E544" t="str">
            <v>Муниципальное бюджетное общеобразовательное учреждение Носовская средняя общеобразовательная школа</v>
          </cell>
        </row>
        <row r="545">
          <cell r="C545">
            <v>697</v>
          </cell>
          <cell r="D545" t="str">
            <v>МБОУ Новоприморская ООШ</v>
          </cell>
          <cell r="E545" t="str">
            <v>Муниципальное бюджетное общеобразовательное учреждение Новоприморская основная общеобразовательная школа</v>
          </cell>
        </row>
        <row r="546">
          <cell r="C546">
            <v>698</v>
          </cell>
          <cell r="D546" t="str">
            <v>МБОУ Отрадненская СОШ</v>
          </cell>
          <cell r="E546" t="str">
            <v>Муниципальное бюджетное общеобразовательное учреждение Отрадненская средняя общеобразовательная школа</v>
          </cell>
        </row>
        <row r="547">
          <cell r="C547">
            <v>699</v>
          </cell>
          <cell r="D547" t="str">
            <v>МБОУ Покровская СОШ "НОК"</v>
          </cell>
          <cell r="E547" t="str">
            <v>муниципальное бюджетное общеобразовательное учреждение Покровская средняя общеобразовательная школа ``Неклиновский образовательный комплекс``</v>
          </cell>
        </row>
        <row r="548">
          <cell r="C548">
            <v>700</v>
          </cell>
          <cell r="D548" t="str">
            <v>МБОУ "Приморская средняя общеобразовательная школа"</v>
          </cell>
          <cell r="E548" t="str">
            <v>Муниципальное бюджетное общеобразовательное учреждение "Приморская средняя общеобразовательная школа"</v>
          </cell>
        </row>
        <row r="549">
          <cell r="C549">
            <v>701</v>
          </cell>
          <cell r="D549" t="str">
            <v>МБОУ Самбекская СОШ</v>
          </cell>
          <cell r="E549" t="str">
            <v>Муниципальное бюджетное общеобразовательное учреждение Самбекская средняя общеобразовательная школа имени В.М.Петлякова</v>
          </cell>
        </row>
        <row r="550">
          <cell r="C550">
            <v>702</v>
          </cell>
          <cell r="D550" t="str">
            <v>МБОУ Синявская СОШ</v>
          </cell>
          <cell r="E550" t="str">
            <v>Муниципальное бюджетное общеобразовательное учреждение Синявская средняя общеобразовательная школа</v>
          </cell>
        </row>
        <row r="551">
          <cell r="C551">
            <v>703</v>
          </cell>
          <cell r="D551" t="str">
            <v>МБОУ Советинская СОШ</v>
          </cell>
          <cell r="E551" t="str">
            <v>Муниципальное бюджетное общеобразовательное учреждение Советинская средняя общеобразовательная школа имени Героя Советского Союза И.И.Лободина</v>
          </cell>
        </row>
        <row r="552">
          <cell r="C552">
            <v>704</v>
          </cell>
          <cell r="D552" t="str">
            <v>МБОУ Сухо-Сарматская СОШ</v>
          </cell>
          <cell r="E552" t="str">
            <v>Муниципальное бюджетное общеобразовательное учреждение Сухо-Сарматская средняя общеобразовательная школа</v>
          </cell>
        </row>
        <row r="553">
          <cell r="C553">
            <v>705</v>
          </cell>
          <cell r="D553" t="str">
            <v>МБОУ Троицкая СОШ</v>
          </cell>
          <cell r="E553" t="str">
            <v>Муниципальное бюджетное общеобразовательное учреждение Троицкая средняя общеобразовательная школа имени Д.И. Адамова</v>
          </cell>
        </row>
        <row r="554">
          <cell r="C554">
            <v>706</v>
          </cell>
          <cell r="D554" t="str">
            <v>МБОУ Федоровская СОШ</v>
          </cell>
          <cell r="E554" t="str">
            <v>муниципальное бюджетное общеобразовательное учреждение Федоровская средняя общеобразовательная школа</v>
          </cell>
        </row>
        <row r="555">
          <cell r="C555">
            <v>707</v>
          </cell>
          <cell r="D555" t="str">
            <v>Б-Неклиновская сш</v>
          </cell>
          <cell r="E555" t="str">
            <v>Муниципальное бюджетное общеобразовательное учреждение Большенеклиновская средняя общеобразовательная школа</v>
          </cell>
        </row>
        <row r="556">
          <cell r="C556">
            <v>708</v>
          </cell>
          <cell r="D556" t="str">
            <v>МБОУ Ново-Лакедемоновская СОШ</v>
          </cell>
          <cell r="E556" t="str">
            <v>Муниципальное бюджетное общеобразовательное учреждение Ново-Лакедемоновская средняя общеобразовательная школа</v>
          </cell>
        </row>
        <row r="557">
          <cell r="C557">
            <v>709</v>
          </cell>
          <cell r="D557" t="str">
            <v>МБОУ Марьевская СОШ</v>
          </cell>
          <cell r="E557" t="str">
            <v>Муниципальное бюджетное общеобразовательное учреждение Марьевская средняя общеобразовательная школа</v>
          </cell>
        </row>
        <row r="558">
          <cell r="C558">
            <v>710</v>
          </cell>
          <cell r="D558" t="str">
            <v>ПСШ №2</v>
          </cell>
          <cell r="E558" t="str">
            <v>Муниципальное бюджетное общеобразовательное учреждение Покровская средняя общеобразовательная школа №2 имени Героя Советского Союза Юдина М.В.</v>
          </cell>
        </row>
        <row r="559">
          <cell r="C559">
            <v>711</v>
          </cell>
          <cell r="D559" t="str">
            <v>МБОУ Приютинская СОШ</v>
          </cell>
          <cell r="E559" t="str">
            <v>Муниципальное бюджетное общеобразовательное учреждение Приютинская средняя общеобразовательная школа</v>
          </cell>
        </row>
        <row r="560">
          <cell r="C560">
            <v>712</v>
          </cell>
          <cell r="D560" t="str">
            <v>ГБОУ РО НШИ с ПЛП</v>
          </cell>
          <cell r="E560" t="str">
            <v>Государственное бюджетное общеобразовательное учреждение Ростовской области``Неклиновская школа -интернат с первоначальной летной подготовкой им. Четвёртой Краснознаменной Воздушной Армии``</v>
          </cell>
        </row>
        <row r="561">
          <cell r="C561">
            <v>713</v>
          </cell>
          <cell r="D561" t="str">
            <v>МБОУ Неклиновская вечерняя школа</v>
          </cell>
          <cell r="E561" t="str">
            <v>Муниципальное бюджетное общеобразовательное учреждение Неклиновская вечерняя (сменная) общеобразовательная школа</v>
          </cell>
        </row>
        <row r="562">
          <cell r="C562">
            <v>1045</v>
          </cell>
          <cell r="D562" t="str">
            <v>Покровская средняя школа № 3</v>
          </cell>
          <cell r="E562" t="str">
            <v>Муниципальное бюджетное общеобразовательное учреждение Покровская средняя общеобразовательная школа №3</v>
          </cell>
        </row>
        <row r="563">
          <cell r="C563">
            <v>2295</v>
          </cell>
          <cell r="D563" t="str">
            <v>МБОУ Гаевская ООШ</v>
          </cell>
          <cell r="E563" t="str">
            <v>Муниципальное бюджетное общеобразовательное учреждение Гаевская основная общеобразовательная школа</v>
          </cell>
        </row>
        <row r="564">
          <cell r="C564">
            <v>2296</v>
          </cell>
          <cell r="D564" t="str">
            <v>МБОУ Морско-Чулекская ООШ</v>
          </cell>
          <cell r="E564" t="str">
            <v>Муниципальное бюджетное общеобразовательное учреждение Морско-Чулекская основная общеобразовательная школа</v>
          </cell>
        </row>
        <row r="565">
          <cell r="C565">
            <v>2297</v>
          </cell>
          <cell r="D565" t="str">
            <v>МБОУ Никольская ООШ</v>
          </cell>
          <cell r="E565" t="str">
            <v>муниципальное бюджетное общеобразовательное учреждение Никольская основная общеобразовательная школа</v>
          </cell>
        </row>
        <row r="566">
          <cell r="C566">
            <v>2298</v>
          </cell>
          <cell r="D566" t="str">
            <v>МБОУ Некрасовская ООШ</v>
          </cell>
          <cell r="E566" t="str">
            <v>Муниципальное бюджетное общеобразовательное учреждение Некрасовская основная общеобразовательная школа</v>
          </cell>
        </row>
        <row r="567">
          <cell r="C567">
            <v>678</v>
          </cell>
          <cell r="D567" t="str">
            <v>МБОУ Обливская СОШ № 1</v>
          </cell>
          <cell r="E567" t="str">
            <v>Муниципальное бюджетное общеобразовательное учреждение Обливская средняя общеобразовательная школа № 1</v>
          </cell>
        </row>
        <row r="568">
          <cell r="C568">
            <v>679</v>
          </cell>
          <cell r="D568" t="str">
            <v>МБОУ "Обливская СОШ № 2"</v>
          </cell>
          <cell r="E568" t="str">
            <v>Муниципальное бюджетное общеобразовательное учреждение "Обливская средняя общеобразовательная школа № 2"</v>
          </cell>
        </row>
        <row r="569">
          <cell r="C569">
            <v>680</v>
          </cell>
          <cell r="D569" t="str">
            <v>МБОУ "Каштановская СОШ"</v>
          </cell>
          <cell r="E569" t="str">
            <v>Муниципальное бюджетное общеобразовательное учреждение "Каштановская средняя общеобразовательная школа"</v>
          </cell>
        </row>
        <row r="570">
          <cell r="C570">
            <v>681</v>
          </cell>
          <cell r="D570" t="str">
            <v>МБОУ Солонецкая СОШ</v>
          </cell>
          <cell r="E570" t="str">
            <v>Муниципальное бюджетное общеобразовательное учреждение Солонецкая средняя общеобразовательная школа</v>
          </cell>
        </row>
        <row r="571">
          <cell r="C571">
            <v>682</v>
          </cell>
          <cell r="D571" t="str">
            <v>МБОУ "Леоновская СОШ"</v>
          </cell>
          <cell r="E571" t="str">
            <v>Муниципальное бюджетное общеобразовательное учреждение "Леоновская средняя общеобразовательная школа"</v>
          </cell>
        </row>
        <row r="572">
          <cell r="C572">
            <v>684</v>
          </cell>
          <cell r="D572" t="str">
            <v>МБОУ Алексеевская СОШ</v>
          </cell>
          <cell r="E572" t="str">
            <v>Муниципальное бюджетное общеобразовательное учреждение Алексеевская средняя общеобразовательная школа</v>
          </cell>
        </row>
        <row r="573">
          <cell r="C573">
            <v>657</v>
          </cell>
          <cell r="D573" t="str">
            <v>МБОУ СОШ № 1</v>
          </cell>
          <cell r="E573" t="str">
            <v>Муниципальное бюджетное общеобразовательное учреждение средняя общеобразовательная школа №1</v>
          </cell>
        </row>
        <row r="574">
          <cell r="C574">
            <v>658</v>
          </cell>
          <cell r="D574" t="str">
            <v>МБОУ СОШ № 4</v>
          </cell>
          <cell r="E574" t="str">
            <v>Муниципальное бюджетное общеобразовательное учреждение средняя общеобразовательная школа №4</v>
          </cell>
        </row>
        <row r="575">
          <cell r="C575">
            <v>659</v>
          </cell>
          <cell r="D575" t="str">
            <v>МБОУ СОШ № 5 им. А.О. Хорошевской</v>
          </cell>
          <cell r="E575" t="str">
            <v>Муниципальное бюджетное общеобразовательное учреждение средняя общеобразовательная школа №5 им. А.О. Хорошевской</v>
          </cell>
        </row>
        <row r="576">
          <cell r="C576">
            <v>660</v>
          </cell>
          <cell r="D576" t="str">
            <v>МБОУ СОШ № 6</v>
          </cell>
          <cell r="E576" t="str">
            <v>Муниципальное бюджетное общеобразовательное учреждение средняя общеобразовательная школа №6</v>
          </cell>
        </row>
        <row r="577">
          <cell r="C577">
            <v>661</v>
          </cell>
          <cell r="D577" t="str">
            <v>МБОУ СОШ № 9</v>
          </cell>
          <cell r="E577" t="str">
            <v>Муниципальное бюджетное общеобразовательное учреждение средняя общеобразовательная школа №9</v>
          </cell>
        </row>
        <row r="578">
          <cell r="C578">
            <v>662</v>
          </cell>
          <cell r="D578" t="str">
            <v>МБОУ СОШ № 23</v>
          </cell>
          <cell r="E578" t="str">
            <v>Муниципальное бюджетное общеобразовательное учреждение средняя общеобразовательная школа №23</v>
          </cell>
        </row>
        <row r="579">
          <cell r="C579">
            <v>663</v>
          </cell>
          <cell r="D579" t="str">
            <v>МБОУ СОШ № 26</v>
          </cell>
          <cell r="E579" t="str">
            <v>Муниципальное бюджетное общеобразовательное учреждение средняя общеобразовательная школа №26</v>
          </cell>
        </row>
        <row r="580">
          <cell r="C580">
            <v>664</v>
          </cell>
          <cell r="D580" t="str">
            <v>МБОУ ООШ № 27</v>
          </cell>
          <cell r="E580" t="str">
            <v>Муниципальное бюджетное образовательное учреждение основная общеобразовательная школа №27</v>
          </cell>
        </row>
        <row r="581">
          <cell r="C581">
            <v>665</v>
          </cell>
          <cell r="D581" t="str">
            <v>МБОУ СОШ № 33</v>
          </cell>
          <cell r="E581" t="str">
            <v>Муниципальное бюджетное общеобразовательное учреждение средняя общеобразовательная школа №33</v>
          </cell>
        </row>
        <row r="582">
          <cell r="C582">
            <v>666</v>
          </cell>
          <cell r="D582" t="str">
            <v>МБОУ СОШ № 41</v>
          </cell>
          <cell r="E582" t="str">
            <v>Муниципальное бюджетное общеобразовательное учреждение средняя общеобразовательная школа №41</v>
          </cell>
        </row>
        <row r="583">
          <cell r="C583">
            <v>667</v>
          </cell>
          <cell r="D583" t="str">
            <v>МБОУ СОШ № 43</v>
          </cell>
          <cell r="E583" t="str">
            <v>Муниципальное бюджетное общеобразовательное учреждение средняя общеобразовательная школа №43</v>
          </cell>
        </row>
        <row r="584">
          <cell r="C584">
            <v>668</v>
          </cell>
          <cell r="D584" t="str">
            <v>МБОУ СОШ № 48</v>
          </cell>
          <cell r="E584" t="str">
            <v>Муниципальное бюджетное общеобразовательное учреждение средняя общеобразовательная школа №48</v>
          </cell>
        </row>
        <row r="585">
          <cell r="C585">
            <v>669</v>
          </cell>
          <cell r="D585" t="str">
            <v>МБОУ СОШ №52</v>
          </cell>
          <cell r="E585" t="str">
            <v>Муниципальное бюджетное общеобразовательное учреждение средняя общеобразовательная школа №52</v>
          </cell>
        </row>
        <row r="586">
          <cell r="C586">
            <v>670</v>
          </cell>
          <cell r="D586" t="str">
            <v>МБОУ СОШ № 61</v>
          </cell>
          <cell r="E586" t="str">
            <v>Муниципальное бюджетное общеобразовательное учреждение средняя общеобразовательная школа №61</v>
          </cell>
        </row>
        <row r="587">
          <cell r="C587">
            <v>671</v>
          </cell>
          <cell r="D587" t="str">
            <v>МБОУ СОШ № 62</v>
          </cell>
          <cell r="E587" t="str">
            <v>Муниципальное бюджетное общеобразовательное учреждение средняя общеобразовательная школа №62</v>
          </cell>
        </row>
        <row r="588">
          <cell r="C588">
            <v>672</v>
          </cell>
          <cell r="D588" t="str">
            <v>МБОУ СОШ № 63</v>
          </cell>
          <cell r="E588" t="str">
            <v>Муниципальное бюджетное общеобразовательное учреждение средняя общеобразовательная школа №63</v>
          </cell>
        </row>
        <row r="589">
          <cell r="C589">
            <v>673</v>
          </cell>
          <cell r="D589" t="str">
            <v>МБОУ СОШ № 68</v>
          </cell>
          <cell r="E589" t="str">
            <v>Муниципальное бюджетное общеобразовательное учреждение средняя общеобразовательная школа №68</v>
          </cell>
        </row>
        <row r="590">
          <cell r="C590">
            <v>674</v>
          </cell>
          <cell r="D590" t="str">
            <v>МБОУ СОШ № 72</v>
          </cell>
          <cell r="E590" t="str">
            <v>Муниципальное бюджетное общеобразовательное учреждение средняя общеобразовательная школа №72</v>
          </cell>
        </row>
        <row r="591">
          <cell r="C591">
            <v>675</v>
          </cell>
          <cell r="D591" t="str">
            <v>МБОУ СОШ № 73</v>
          </cell>
          <cell r="E591" t="str">
            <v>Муниципальное бюджетное общеобразовательное учреждение средняя общеобразовательная школа №73</v>
          </cell>
        </row>
        <row r="592">
          <cell r="C592">
            <v>676</v>
          </cell>
          <cell r="D592" t="str">
            <v>МБОУ СОШ № 77 им. С.И. Петрушко</v>
          </cell>
          <cell r="E592" t="str">
            <v>Муниципальное бюджетное общеобразовательное учреждение средняя общеобразовательная школа №77 им. С.И. Петрушко</v>
          </cell>
        </row>
        <row r="593">
          <cell r="C593">
            <v>1047</v>
          </cell>
          <cell r="D593" t="str">
            <v>МБОУ СОШ № 3</v>
          </cell>
          <cell r="E593" t="str">
            <v>Муниципальное бюджетное общеобразовательное учреждение средняя общеобразовательная школа №3</v>
          </cell>
        </row>
        <row r="594">
          <cell r="C594">
            <v>1048</v>
          </cell>
          <cell r="D594" t="str">
            <v>МБОУ гимназия№ 20 им. С.С. Станчева</v>
          </cell>
          <cell r="E594" t="str">
            <v>Муниципальное бюджетное общеобразовательное учреждение гимназия №20 имени С.С. Станчева</v>
          </cell>
        </row>
        <row r="595">
          <cell r="C595">
            <v>1049</v>
          </cell>
          <cell r="D595" t="str">
            <v>МБОУ лицей № 82 им. А.Н. Знаменского</v>
          </cell>
          <cell r="E595" t="str">
            <v>Муниципальное бюджетное общеобразовательное учреждение лицей №82 им А.Н. Знаменского</v>
          </cell>
        </row>
        <row r="596">
          <cell r="C596">
            <v>2255</v>
          </cell>
          <cell r="D596" t="str">
            <v>МБОУ ООШ № 19</v>
          </cell>
          <cell r="E596" t="str">
            <v>Муниципальное бюджетное образовательное учреждение основная общеобразовательная школа №19</v>
          </cell>
        </row>
        <row r="597">
          <cell r="C597">
            <v>2674</v>
          </cell>
          <cell r="D597" t="str">
            <v>МБОУ ООШ № 75</v>
          </cell>
          <cell r="E597" t="str">
            <v>Муниципальное бюджетное образовательное учреждение основная общеобразовательная школа №75</v>
          </cell>
        </row>
        <row r="598">
          <cell r="C598">
            <v>3520</v>
          </cell>
          <cell r="D598" t="str">
            <v>ГБОУ СПО РО ОАТТ</v>
          </cell>
          <cell r="E598" t="str">
            <v>Государственное бюджетное образовательное учреждение среднего профессионального образования Ростовской области &lt;Октябрьский аграрно-технологический техникум&gt;</v>
          </cell>
        </row>
        <row r="599">
          <cell r="C599">
            <v>642</v>
          </cell>
          <cell r="D599" t="str">
            <v>МБОУ Волочаевская СОШ</v>
          </cell>
          <cell r="E599" t="str">
            <v>Муниципальное бюджетное общеобразовательное учреждение Волочаевская средняя общеобразовательная школа</v>
          </cell>
        </row>
        <row r="600">
          <cell r="C600">
            <v>643</v>
          </cell>
          <cell r="D600" t="str">
            <v>МБОУ Каменно-Балковская СОШ</v>
          </cell>
          <cell r="E600" t="str">
            <v>Муниципальное бюджетное общеобразовательное учреждение Каменно-Балковская средняя общеобразовательная школа</v>
          </cell>
        </row>
        <row r="601">
          <cell r="C601">
            <v>644</v>
          </cell>
          <cell r="D601" t="str">
            <v>МБОУ ОСОШ №2</v>
          </cell>
          <cell r="E601" t="str">
            <v>Муниципальное бюджетное общеобразовательное учреждение Орловская средняя общеобразовательная школа №2</v>
          </cell>
        </row>
        <row r="602">
          <cell r="C602">
            <v>645</v>
          </cell>
          <cell r="D602" t="str">
            <v>МБОУ Быстрянская СОШ</v>
          </cell>
          <cell r="E602" t="str">
            <v>Муниципальное бюджетное общеобразовательное учреждение Быстрянская средняя общеобразовательная школа</v>
          </cell>
        </row>
        <row r="603">
          <cell r="C603">
            <v>646</v>
          </cell>
          <cell r="D603" t="str">
            <v>МБОУ Курганенская СОШ</v>
          </cell>
          <cell r="E603" t="str">
            <v>Муниципальное бюджетное общеобразовательное учреждение Курганенская средняя общеобразовательная школа</v>
          </cell>
        </row>
        <row r="604">
          <cell r="C604">
            <v>647</v>
          </cell>
          <cell r="D604" t="str">
            <v>МБОУ Черкесская СОШ</v>
          </cell>
          <cell r="E604" t="str">
            <v>Муниципальное бюджетное общеобразовательное учреждение Черкесская средняя общеобразовательная школа</v>
          </cell>
        </row>
        <row r="605">
          <cell r="C605">
            <v>648</v>
          </cell>
          <cell r="D605" t="str">
            <v>МБОУ Красноармейская СОШ</v>
          </cell>
          <cell r="E605" t="str">
            <v>Муниципальное бюджетное общеобразовательное учреждение Красноармейская средняя общеобразовательная школа</v>
          </cell>
        </row>
        <row r="606">
          <cell r="C606">
            <v>649</v>
          </cell>
          <cell r="D606" t="str">
            <v>МБОУ Островянская СОШ</v>
          </cell>
          <cell r="E606" t="str">
            <v>Муниципальное бюджетное общеобразовательное учреждение Островянская средняя общеобразовательная школа</v>
          </cell>
        </row>
        <row r="607">
          <cell r="C607">
            <v>650</v>
          </cell>
          <cell r="D607" t="str">
            <v>ГБОУ РО "ОККК"</v>
          </cell>
          <cell r="E607" t="str">
            <v>Государственное бюджетное общеобразовательное учреждение "Орловский казачий кадетский корпус"</v>
          </cell>
        </row>
        <row r="608">
          <cell r="C608">
            <v>651</v>
          </cell>
          <cell r="D608" t="str">
            <v>МБОУ ОСОШ №3</v>
          </cell>
          <cell r="E608" t="str">
            <v>Муниципальное бюджетное общеобразовательное учреждение Орловская средняя общеобразовательная школа № 3</v>
          </cell>
        </row>
        <row r="609">
          <cell r="C609">
            <v>652</v>
          </cell>
          <cell r="D609" t="str">
            <v>МБОУ Широкинская СОШ</v>
          </cell>
          <cell r="E609" t="str">
            <v>Муниципальное бюджетное общеобразовательное учреждение Широкинская средняя общеобразовательная школа</v>
          </cell>
        </row>
        <row r="610">
          <cell r="C610">
            <v>653</v>
          </cell>
          <cell r="D610" t="str">
            <v>МБОУ Пролетарская СОШ</v>
          </cell>
          <cell r="E610" t="str">
            <v>Муниципальное бюджетное общеобразовательное учреждение Пролетарская средняя общеобразовательная школа</v>
          </cell>
        </row>
        <row r="611">
          <cell r="C611">
            <v>654</v>
          </cell>
          <cell r="D611" t="str">
            <v>МБОУ Донская СОШ</v>
          </cell>
          <cell r="E611" t="str">
            <v>Муниципальное бюджетное общеобразовательное учреждение Донская средняя общеобразовательная школа</v>
          </cell>
        </row>
        <row r="612">
          <cell r="C612">
            <v>655</v>
          </cell>
          <cell r="D612" t="str">
            <v>МБОУ Камышевская СОШ</v>
          </cell>
          <cell r="E612" t="str">
            <v>Муниципальное бюджетное общеобразовательное учреждение Камышевская средняя общеобразовательная школа</v>
          </cell>
        </row>
        <row r="613">
          <cell r="C613">
            <v>656</v>
          </cell>
          <cell r="D613" t="str">
            <v>МБОУ ОСОШ №1</v>
          </cell>
          <cell r="E613" t="str">
            <v>Муниципальное бюджетное общеобразовательное учреждение Орловская средняя общеобразовательная школа № 1</v>
          </cell>
        </row>
        <row r="614">
          <cell r="C614">
            <v>1050</v>
          </cell>
          <cell r="D614" t="str">
            <v>МБОУ Майорская СОШ</v>
          </cell>
          <cell r="E614" t="str">
            <v>Муниципальное бюджетное общеобразовательное учреждение Майорская средняя общеобразовательная школа</v>
          </cell>
        </row>
        <row r="615">
          <cell r="C615">
            <v>1137</v>
          </cell>
          <cell r="D615" t="str">
            <v>ГБОУ РО "ОККК"</v>
          </cell>
          <cell r="E615" t="str">
            <v>государственное бюджетное общеобразовательное учреждение Ростовской области "Орловский казачий кадетский корпус"</v>
          </cell>
        </row>
        <row r="616">
          <cell r="C616">
            <v>3211</v>
          </cell>
          <cell r="D616" t="str">
            <v>ГБОУ НПО РО ПУ № 98</v>
          </cell>
          <cell r="E616" t="str">
            <v>Государственное бюджетное образовательное учреждение начального профессионального образования Ростовской области профессиональное училище № 98</v>
          </cell>
        </row>
        <row r="617">
          <cell r="C617">
            <v>628</v>
          </cell>
          <cell r="D617" t="str">
            <v>МБОУ ПСОШ №1 им. Г.В. Алисова</v>
          </cell>
          <cell r="E617" t="str">
            <v>Муниципальное бюджетное общеобразовательное учреждение Песчанокопская средняя общеобразовательная школа №1 имени Г.В. Алисова</v>
          </cell>
        </row>
        <row r="618">
          <cell r="C618">
            <v>629</v>
          </cell>
          <cell r="D618" t="str">
            <v>МБОУ ПСОШ №2</v>
          </cell>
          <cell r="E618" t="str">
            <v>Муниципальное бюджетное общеобразовательное учреждение Песчанокопская средняя общеобразовательная школа №2</v>
          </cell>
        </row>
        <row r="619">
          <cell r="C619">
            <v>631</v>
          </cell>
          <cell r="D619" t="str">
            <v>МБОУ РСОШ №9</v>
          </cell>
          <cell r="E619" t="str">
            <v>Муниципальное бюджетное общеобразовательное учреждение Развиленская средняя общеобразовательная школа №9</v>
          </cell>
        </row>
        <row r="620">
          <cell r="C620">
            <v>633</v>
          </cell>
          <cell r="D620" t="str">
            <v>МБОУ ЛСОШ №16 им. Н.В. Переверзевой</v>
          </cell>
          <cell r="E620" t="str">
            <v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v>
          </cell>
        </row>
        <row r="621">
          <cell r="C621">
            <v>634</v>
          </cell>
          <cell r="D621" t="str">
            <v>МБОУ БСОШ №20</v>
          </cell>
          <cell r="E621" t="str">
            <v>Муниципальное бюджетное общеобразовательное учреждение Богородицкая средняя общеобразовательная школа №20</v>
          </cell>
        </row>
        <row r="622">
          <cell r="C622">
            <v>635</v>
          </cell>
          <cell r="D622" t="str">
            <v>МБОУ ЖСОШ №22</v>
          </cell>
          <cell r="E622" t="str">
            <v>Муниципальное бюджетное общеобразовательное учреждение Жуковская средняя общеобразовательная школа №22</v>
          </cell>
        </row>
        <row r="623">
          <cell r="C623">
            <v>636</v>
          </cell>
          <cell r="D623" t="str">
            <v>МБОУ ПСОШ №29 им. В.С. Погорельцева</v>
          </cell>
          <cell r="E623" t="str">
            <v>Муниципальное бюджетное общеобразовательное учреждение Поливянская средняя общеобразовательная школа №29 имени Героя Социалистического труда Владимира Сергеевича Погорельцева</v>
          </cell>
        </row>
        <row r="624">
          <cell r="C624">
            <v>637</v>
          </cell>
          <cell r="D624" t="str">
            <v>МБОУ НСОШ №30</v>
          </cell>
          <cell r="E624" t="str">
            <v>Муниципальное бюджетное общеобразовательное учреждение Николаевская средняя общеобразовательная школа №30</v>
          </cell>
        </row>
        <row r="625">
          <cell r="C625">
            <v>638</v>
          </cell>
          <cell r="D625" t="str">
            <v>МБОУ КСОШ №32 им. М.Г. Владимирова</v>
          </cell>
          <cell r="E625" t="str">
            <v>Муниципальное бюджетное общеобразовательное учреждение Краснополянская средняя общеобразовательная школа №32 имени Героя Советского Союза Михаила Григорьевича Владимирова</v>
          </cell>
        </row>
        <row r="626">
          <cell r="C626">
            <v>639</v>
          </cell>
          <cell r="D626" t="str">
            <v>МБОУ РСОШ №38</v>
          </cell>
          <cell r="E626" t="str">
            <v>Муниципальное бюджетное общеобразовательное учреждение Рассыпянская средняя обшеобразовательная школа №38</v>
          </cell>
        </row>
        <row r="627">
          <cell r="C627">
            <v>640</v>
          </cell>
          <cell r="D627" t="str">
            <v>МБОУ СОШ №39 п. Дальнее Поле</v>
          </cell>
          <cell r="E627" t="str">
            <v>Муниципальное бюджетное общеобразовательное учреждение средняя общеобразовательная школа №39 поселка Дальнее Поле</v>
          </cell>
        </row>
        <row r="628">
          <cell r="C628">
            <v>617</v>
          </cell>
          <cell r="D628" t="str">
            <v>МБОУ лицей №1 г. Пролетарска</v>
          </cell>
          <cell r="E628" t="str">
            <v>Муниципальное бюджетное общеобразовательное учреждение лицей №1 г. Пролетарска Пролетарского района Ростовской области</v>
          </cell>
        </row>
        <row r="629">
          <cell r="C629">
            <v>618</v>
          </cell>
          <cell r="D629" t="str">
            <v>МБОУ гимназия №3 г.Пролетарска</v>
          </cell>
          <cell r="E629" t="str">
            <v>Муниципальное бюджетное общеобразовательное учреждение гимназия №3 г. Пролетарска Пролетарского района Ростовской области</v>
          </cell>
        </row>
        <row r="630">
          <cell r="C630">
            <v>619</v>
          </cell>
          <cell r="D630" t="str">
            <v>МБОУ СОШ №4 им.Нисанова Х.Д. г.Пролетарска</v>
          </cell>
          <cell r="E630" t="str">
            <v>Муниципальное бюджетное общеобразовательное учреждение Пролетарская средняя общеобразовательная школа №4 имени Нисанова Хаима Давидовича г.Пролетарска Пролетарского района Ростовской области</v>
          </cell>
        </row>
        <row r="631">
          <cell r="C631">
            <v>620</v>
          </cell>
          <cell r="D631" t="str">
            <v>МБОУ Пролетарская СОШ №5</v>
          </cell>
          <cell r="E631" t="str">
            <v>Муниципальное бюджетное общеобразовательное учреждение Пролетарская средняя общеобразовательная школа №5</v>
          </cell>
        </row>
        <row r="632">
          <cell r="C632">
            <v>621</v>
          </cell>
          <cell r="D632" t="str">
            <v>МБОУ Пролетарская СОШ №6</v>
          </cell>
          <cell r="E632" t="str">
            <v>Муниципальное бюджетное общеобразовательное учреждение Пролетарская средняя общеобразовательная школа №6 г.Пролетарска Пролетарского района Ростовской области</v>
          </cell>
        </row>
        <row r="633">
          <cell r="C633">
            <v>622</v>
          </cell>
          <cell r="D633" t="str">
            <v>МБОУ Суховская СОШ</v>
          </cell>
          <cell r="E633" t="str">
            <v>Муниципальное бюджетное общеобразовательное учреждение Суховская средняя общеобразовательная школа Пролетарского района Ростовской области</v>
          </cell>
        </row>
        <row r="634">
          <cell r="C634">
            <v>623</v>
          </cell>
          <cell r="D634" t="str">
            <v>МБОУ Уютненская СОШ</v>
          </cell>
          <cell r="E634" t="str">
            <v>Муниципальное бюджетное общеобразовательное учреждение "Уютненская средняя общеобразовательная школа" Пролетарского района Ростовской области</v>
          </cell>
        </row>
        <row r="635">
          <cell r="C635">
            <v>624</v>
          </cell>
          <cell r="D635" t="str">
            <v>МБОУ Ковриновская СОШ</v>
          </cell>
          <cell r="E635" t="str">
            <v>Муниципальное бюджетное общеобразовательное учреждение Ковриновская средняя общеобразовательная школа Пролетарского района Ростовской области</v>
          </cell>
        </row>
        <row r="636">
          <cell r="C636">
            <v>625</v>
          </cell>
          <cell r="D636" t="str">
            <v>МБОУ Николаевская СОШ</v>
          </cell>
          <cell r="E636" t="str">
            <v>Муниципальное бюджетное общеобразовательное учреждение Николаевская средняя общеобразовательная школа Пролетарского района Ростовской области</v>
          </cell>
        </row>
        <row r="637">
          <cell r="C637">
            <v>626</v>
          </cell>
          <cell r="D637" t="str">
            <v>МБОУ Дальненская СОШ</v>
          </cell>
          <cell r="E637" t="str">
            <v>Муниципальное бюджетное общеобразовательное учреждение Дальненская средняя общеобразовательная школа Пролетарского района Ростовской области</v>
          </cell>
        </row>
        <row r="638">
          <cell r="C638">
            <v>627</v>
          </cell>
          <cell r="D638" t="str">
            <v>МБОУ Буденновская СОШ</v>
          </cell>
          <cell r="E638" t="str">
            <v>Муниципальное бюджетное общеобразовательное учреждение Буденновская средняя общеобразовательная школа Пролетарского района Ростовской области</v>
          </cell>
        </row>
        <row r="639">
          <cell r="C639">
            <v>1052</v>
          </cell>
          <cell r="D639" t="str">
            <v>МБОУ Племзаводская ООШ</v>
          </cell>
          <cell r="E639" t="str">
            <v>Муниципальное бюджетное общеобразовательное учреждение Племзаводская основная общеобразовательная школа Пролетарского района Ростовской области</v>
          </cell>
        </row>
        <row r="640">
          <cell r="C640">
            <v>2232</v>
          </cell>
          <cell r="D640" t="str">
            <v>МБОУ Мокро - Ельмутянская ООШ</v>
          </cell>
          <cell r="E640" t="str">
            <v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v>
          </cell>
        </row>
        <row r="641">
          <cell r="C641">
            <v>2234</v>
          </cell>
          <cell r="D641" t="str">
            <v>МБОУ Ново-Моисеевская ООШ</v>
          </cell>
          <cell r="E641" t="str">
            <v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v>
          </cell>
        </row>
        <row r="642">
          <cell r="C642">
            <v>2235</v>
          </cell>
          <cell r="D642" t="str">
            <v>МБОУ Наумовская ООШ</v>
          </cell>
          <cell r="E642" t="str">
            <v>Муниципальное бюджетное общеобразовательное учреждение Наумовская основная общеобразовательная школа Пролетарского района Ростовской области</v>
          </cell>
        </row>
        <row r="643">
          <cell r="C643">
            <v>2236</v>
          </cell>
          <cell r="D643" t="str">
            <v>МБОУ Ганчуковская ООШ</v>
          </cell>
          <cell r="E643" t="str">
            <v>Муниципальное бюджетное общеобразовательное учреждение Ганчуковская основная общеобразовательная школа Пролетарского района Ростовской области</v>
          </cell>
        </row>
        <row r="644">
          <cell r="C644">
            <v>2237</v>
          </cell>
          <cell r="D644" t="str">
            <v>МБОУ Штейнгардтовская ООШ</v>
          </cell>
          <cell r="E644" t="str">
            <v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v>
          </cell>
        </row>
        <row r="645">
          <cell r="C645">
            <v>3523</v>
          </cell>
          <cell r="D645" t="str">
            <v>ГБПОУ РО "Пролетарский аграрно-технологический техникум"</v>
          </cell>
          <cell r="E645" t="str">
            <v>Государственное бюджетное профессиональное образовательное учреждение Ростовской области "Пролетарский аграрно-технологический техникум"</v>
          </cell>
        </row>
        <row r="646">
          <cell r="C646">
            <v>605</v>
          </cell>
          <cell r="D646" t="str">
            <v>МБОУ Ремонтненская гимназия №1</v>
          </cell>
          <cell r="E646" t="str">
            <v>Муниципальное бюджетное общеобразовательное учреждение Ремонтненская гимназия № 1</v>
          </cell>
        </row>
        <row r="647">
          <cell r="C647">
            <v>606</v>
          </cell>
          <cell r="D647" t="str">
            <v>МБОУ РСШ №2</v>
          </cell>
          <cell r="E647" t="str">
            <v>Муниципальное бюджетное общеобразовательное учреждение Ремонтненская средняя школа № 2</v>
          </cell>
        </row>
        <row r="648">
          <cell r="C648">
            <v>607</v>
          </cell>
          <cell r="D648" t="str">
            <v>МБОУ Первомайская  СШ</v>
          </cell>
          <cell r="E648" t="str">
            <v>Муниципальное бюджетное общеобразовательное учреждение Первомайская средняя школа</v>
          </cell>
        </row>
        <row r="649">
          <cell r="C649">
            <v>608</v>
          </cell>
          <cell r="D649" t="str">
            <v>МБОУ Подгорненская СШ</v>
          </cell>
          <cell r="E649" t="str">
            <v>Муниципальное бюджетное общеобразовательное учреждение Подгорненская средняя школа</v>
          </cell>
        </row>
        <row r="650">
          <cell r="C650">
            <v>609</v>
          </cell>
          <cell r="D650" t="str">
            <v>МБОУ Приволенская СШ</v>
          </cell>
          <cell r="E650" t="str">
            <v>Муниципальное бюджетное общеобразовательное учреждение Приволенская средняя школа</v>
          </cell>
        </row>
        <row r="651">
          <cell r="C651">
            <v>610</v>
          </cell>
          <cell r="D651" t="str">
            <v>МБОУ Валуевская СШ</v>
          </cell>
          <cell r="E651" t="str">
            <v>Муниципальное бюджетное общеобразовательное учреждение Валуевская средняя школа</v>
          </cell>
        </row>
        <row r="652">
          <cell r="C652">
            <v>611</v>
          </cell>
          <cell r="D652" t="str">
            <v>МБОУ Денисовская СШ</v>
          </cell>
          <cell r="E652" t="str">
            <v>Муниципальное бюджетное общеобразовательное учреждение Денисовская средняя школа</v>
          </cell>
        </row>
        <row r="653">
          <cell r="C653">
            <v>612</v>
          </cell>
          <cell r="D653" t="str">
            <v>МБОУ Кормовская СШ</v>
          </cell>
          <cell r="E653" t="str">
            <v>Муниципальное бюджетное общеобразовательное учреждение Кормовская средняя школа</v>
          </cell>
        </row>
        <row r="654">
          <cell r="C654">
            <v>613</v>
          </cell>
          <cell r="D654" t="str">
            <v>МБОУ Большеремонтненская СШ</v>
          </cell>
          <cell r="E654" t="str">
            <v>Муниципальное бюджетное общеобразовательное учреждение Большеремонтненская средняя школа</v>
          </cell>
        </row>
        <row r="655">
          <cell r="C655">
            <v>614</v>
          </cell>
          <cell r="D655" t="str">
            <v>МБОУ Краснопартизанская СШ</v>
          </cell>
          <cell r="E655" t="str">
            <v>Муниципальное бюджетное общеобразовательное учреждение Краснопартизанская средняя школа</v>
          </cell>
        </row>
        <row r="656">
          <cell r="C656">
            <v>615</v>
          </cell>
          <cell r="D656" t="str">
            <v>МБОУ  Киевская СШ</v>
          </cell>
          <cell r="E656" t="str">
            <v>Муниципальное бюджетное общеобразовательное учреждение Киевская средняя школа</v>
          </cell>
        </row>
        <row r="657">
          <cell r="C657">
            <v>2226</v>
          </cell>
          <cell r="D657" t="str">
            <v>МБОУ Богородская ОШ</v>
          </cell>
          <cell r="E657" t="str">
            <v>Муниципальное бюджетное общеобразовательное учреждение Богородская основная школа</v>
          </cell>
        </row>
        <row r="658">
          <cell r="C658">
            <v>2228</v>
          </cell>
          <cell r="D658" t="str">
            <v>МБОУ Тихолиманская ОШ</v>
          </cell>
          <cell r="E658" t="str">
            <v>Муниципальное бюджетное общеобразовательное учреждение Тихолиманская основная школа</v>
          </cell>
        </row>
        <row r="659">
          <cell r="C659">
            <v>592</v>
          </cell>
          <cell r="D659" t="str">
            <v>МБОУ "Авиловская СОШ"</v>
          </cell>
          <cell r="E659" t="str">
            <v>муниципальное бюджетное общеобразовательное учреждение Родионово-Несветайского района "Авиловская средняя общеобразовательная школа"</v>
          </cell>
        </row>
        <row r="660">
          <cell r="C660">
            <v>593</v>
          </cell>
          <cell r="D660" t="str">
            <v>МБОУ "Аграфеновская СОШ"</v>
          </cell>
          <cell r="E660" t="str">
            <v>муниципальное бюджетное общеобразовательное учреждение Родионово-Несветайского района "Аграфеновская средняя общеобразовательная школа"</v>
          </cell>
        </row>
        <row r="661">
          <cell r="C661">
            <v>594</v>
          </cell>
          <cell r="D661" t="str">
            <v>МБОУ "Алексеево-Тузловская СОШ"</v>
          </cell>
          <cell r="E661" t="str">
            <v>муниципальное бюджетное общеобразовательное учреждение "Алексеево-Тузловская средняя общеобразовательная школа" Родионово-Несветайского района</v>
          </cell>
        </row>
        <row r="662">
          <cell r="C662">
            <v>595</v>
          </cell>
          <cell r="D662" t="str">
            <v>МБОУ "Барило-Крепинская СОШ"</v>
          </cell>
          <cell r="E662" t="str">
            <v>муниципальное бюджетное общеобразовательное учреждение Родионово-Несветайского района "Барило-Крепинская средняя общеобразовательная школа"</v>
          </cell>
        </row>
        <row r="663">
          <cell r="C663">
            <v>597</v>
          </cell>
          <cell r="D663" t="str">
            <v>МБОУ "Большекрепинская СОШ"</v>
          </cell>
          <cell r="E663" t="str">
            <v>муниципальное бюджетное общеобразовательное учреждение Родионово-Несветайского района "Большекрепинская средняя общеобразовательная школа"</v>
          </cell>
        </row>
        <row r="664">
          <cell r="C664">
            <v>598</v>
          </cell>
          <cell r="D664" t="str">
            <v>МБОУ "Веселовская СОШ"</v>
          </cell>
          <cell r="E664" t="str">
            <v>муниципальное бюджетное общеобразовательное учреждение Родионово-Несветайского района "Веселовская средняя общеобразовательная школа"</v>
          </cell>
        </row>
        <row r="665">
          <cell r="C665">
            <v>599</v>
          </cell>
          <cell r="D665" t="str">
            <v>МБОУ "Волошинская СОШ"</v>
          </cell>
          <cell r="E665" t="str">
            <v>муниципальное бюджетное общеобразовательное учреждение "Волошинская средняя общеобразовательная школа" Родионово-Несветайского района</v>
          </cell>
        </row>
        <row r="666">
          <cell r="C666">
            <v>600</v>
          </cell>
          <cell r="D666" t="str">
            <v>МБОУ "Выделянская СОШ"</v>
          </cell>
          <cell r="E666" t="str">
            <v>муниципальное бюджетное общеобразовательное учреждение Родионово-Несветайского района "Выделянская средняя общеобразовательная школа"</v>
          </cell>
        </row>
        <row r="667">
          <cell r="C667">
            <v>602</v>
          </cell>
          <cell r="D667" t="str">
            <v>МБОУ "Дарьевская СОШ"</v>
          </cell>
          <cell r="E667" t="str">
            <v>муниципальное бюджетное общеобразовательное учреждение Родионово-Несветайского района "Дарьевская средняя общеобразовательная школа"</v>
          </cell>
        </row>
        <row r="668">
          <cell r="C668">
            <v>603</v>
          </cell>
          <cell r="D668" t="str">
            <v>МБОУ "Кутейниковская СОШ"</v>
          </cell>
          <cell r="E668" t="str">
            <v>муниципальное бюджетное общеобразовательное учреждение Родионово-Несветайского района "Кутейниковская средняя общеобразовательная школа"</v>
          </cell>
        </row>
        <row r="669">
          <cell r="C669">
            <v>604</v>
          </cell>
          <cell r="D669" t="str">
            <v>МБОУ "Родионово-Несветайская СОШ № 7"</v>
          </cell>
          <cell r="E669" t="str">
            <v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v>
          </cell>
        </row>
        <row r="670">
          <cell r="C670">
            <v>2222</v>
          </cell>
          <cell r="D670" t="str">
            <v>МБОУ " Каменно-Бродская ООШ" имени Героя Советского Союза Орехова С.Я.</v>
          </cell>
          <cell r="E670" t="str">
            <v>муниципальное бюджетное общеобразовательное учреждение Родионово-Несветайского района "Каменно-Бродская основная общеобразовательная школа" имени Героя Советского Союза Орехова Сергея Яковлевича</v>
          </cell>
        </row>
        <row r="671">
          <cell r="C671">
            <v>2223</v>
          </cell>
          <cell r="D671" t="str">
            <v>МБОУ " Болдыревская ООШ"</v>
          </cell>
          <cell r="E671" t="str">
            <v>муниципальное бюджетное общеобразовательное учреждение Родионово-Несветайского района "Болдыревская основная общеобразовательная школа"</v>
          </cell>
        </row>
        <row r="672">
          <cell r="C672">
            <v>2224</v>
          </cell>
          <cell r="D672" t="str">
            <v>МБОУ "Генеральская ООШ"</v>
          </cell>
          <cell r="E672" t="str">
            <v>муниципальное бюджетное общеобразовательное учреждение Родионово-Несветайского района "Генеральская основная общеобразовательная школа"</v>
          </cell>
        </row>
        <row r="673">
          <cell r="C673">
            <v>2225</v>
          </cell>
          <cell r="D673" t="str">
            <v>МБОУ  "Платово-Ивановская ООШ"</v>
          </cell>
          <cell r="E673" t="str">
            <v>муниципальное бюджетное общеобразовательное учреждение Родионово-Несветайского района "Платово-Ивановская основная общеобразовательная школа"</v>
          </cell>
        </row>
        <row r="674">
          <cell r="C674">
            <v>573</v>
          </cell>
          <cell r="D674" t="str">
            <v>МБОУ СОШ №1</v>
          </cell>
          <cell r="E674" t="str">
            <v>Муниципальное бюджетное общеобразовательное учреждение "Средняя общеобразовательная школа №1 им. Б.Н.Куликова г. Семикаракорска"</v>
          </cell>
        </row>
        <row r="675">
          <cell r="C675">
            <v>574</v>
          </cell>
          <cell r="D675" t="str">
            <v>МБОУ СОШ №2</v>
          </cell>
          <cell r="E675" t="str">
            <v>Муниципальное бюджетное общеобразовательное учреждение "Средняя общеобразовательная школа №2 им.А.А.Араканцева г. Семикаракорска"</v>
          </cell>
        </row>
        <row r="676">
          <cell r="C676">
            <v>575</v>
          </cell>
          <cell r="D676" t="str">
            <v>МБОУ СОШ №3 им. И.А. Левченко г. Семикаракорска</v>
          </cell>
          <cell r="E676" t="str">
            <v>Муниципальное бюджетное общеобразовательное учреждение г. Семикаракорска "Средняя общеобразовательная школа №3 им. И.А. Левченко"</v>
          </cell>
        </row>
        <row r="677">
          <cell r="C677">
            <v>576</v>
          </cell>
          <cell r="D677" t="str">
            <v>МБОУ Висловская СОШ</v>
          </cell>
          <cell r="E677" t="str">
            <v>Муниципальное бюджетное общеобразовательное учреждение "Висловская средняя общеобразовательная школа"</v>
          </cell>
        </row>
        <row r="678">
          <cell r="C678">
            <v>577</v>
          </cell>
          <cell r="D678" t="str">
            <v>МБОУ Задоно-Кагальницкая СОШ</v>
          </cell>
          <cell r="E678" t="str">
            <v>Муниципальное бюджетное общеобразовательное учреждение "Задоно-Кагальницкая средняя общеобразовательная школа"</v>
          </cell>
        </row>
        <row r="679">
          <cell r="C679">
            <v>578</v>
          </cell>
          <cell r="D679" t="str">
            <v>МБОУ Зеленогорская СОШ</v>
          </cell>
          <cell r="E679" t="str">
            <v>Муниципальное бюджетное общеобразовательное учреждение "Зеленогорская средняя общеобразовательная школа"</v>
          </cell>
        </row>
        <row r="680">
          <cell r="C680">
            <v>579</v>
          </cell>
          <cell r="D680" t="str">
            <v>МБОУ Золотарёвская СОШ им. С.И. Здоровцева</v>
          </cell>
          <cell r="E680" t="str">
            <v>Муниципальное бюджетное общеобразовательное учреждение "Золотарёвская средняя общеобразовательная школа им. С. И. Здоровцева"</v>
          </cell>
        </row>
        <row r="681">
          <cell r="C681">
            <v>580</v>
          </cell>
          <cell r="D681" t="str">
            <v>МБОУ Кирсановская СОШ им. А. Н. Маслова</v>
          </cell>
          <cell r="E681" t="str">
            <v>Муниципальное бюджетное общеобразовательное учреждение "Кирсановская средняя общеобразовательная школа имени А.Н.Маслова"</v>
          </cell>
        </row>
        <row r="682">
          <cell r="C682">
            <v>581</v>
          </cell>
          <cell r="D682" t="str">
            <v>МБОУ КСОШ им. В.А.Закруткина</v>
          </cell>
          <cell r="E682" t="str">
            <v>Муниципальное бюджетное общеобразовательное учреждение "Кочетовская средняя общеобразовательная школа им. В.А.Закруткина"</v>
          </cell>
        </row>
        <row r="683">
          <cell r="C683">
            <v>582</v>
          </cell>
          <cell r="D683" t="str">
            <v>МБОУ Кузнецовская СОШ</v>
          </cell>
          <cell r="E683" t="str">
            <v>Муниципальное бюджетное общеобразовательное учреждение "Кузнецовская средняя общеобразовательная школа"</v>
          </cell>
        </row>
        <row r="684">
          <cell r="C684">
            <v>583</v>
          </cell>
          <cell r="D684" t="str">
            <v>МБОУ Нижне-Саловская СОШ</v>
          </cell>
          <cell r="E684" t="str">
            <v>Муниципальное бюджетное общеобразовательное учреждение "Нижне-Саловская средняя общеобразовательная школа"</v>
          </cell>
        </row>
        <row r="685">
          <cell r="C685">
            <v>584</v>
          </cell>
          <cell r="D685" t="str">
            <v>МБОУ Ново-Золотовская СОШ</v>
          </cell>
          <cell r="E685" t="str">
            <v>Муниципальное бюджетное общеобразовательное учреждение "Ново-Золотовская средняя общеобразовательная школа"</v>
          </cell>
        </row>
        <row r="686">
          <cell r="C686">
            <v>585</v>
          </cell>
          <cell r="D686" t="str">
            <v>МБОУ Слободская СОШ</v>
          </cell>
          <cell r="E686" t="str">
            <v>Муниципальное бюджетное общеобразовательное учреждение "Слободская средняя общеобразовательная школа"</v>
          </cell>
        </row>
        <row r="687">
          <cell r="C687">
            <v>586</v>
          </cell>
          <cell r="D687" t="str">
            <v>МБОУ Страховская СОШ</v>
          </cell>
          <cell r="E687" t="str">
            <v>Муниципальное бюджетное общеобразовательное учреждение "Страховская средняя общеобразовательная школа"</v>
          </cell>
        </row>
        <row r="688">
          <cell r="C688">
            <v>587</v>
          </cell>
          <cell r="D688" t="str">
            <v>МБОУ Сусатская СОШ</v>
          </cell>
          <cell r="E688" t="str">
            <v>Муниципальное бюджетное общеобразовательное учреждение "Сусатская средняя общеобразовательная школа"</v>
          </cell>
        </row>
        <row r="689">
          <cell r="C689">
            <v>588</v>
          </cell>
          <cell r="D689" t="str">
            <v>МБОУ  Топилинская СОШ</v>
          </cell>
          <cell r="E689" t="str">
            <v>Муниципальное бюджетное общеобразовательное учреждение "Топилинская средняя общеобразовательная школа"</v>
          </cell>
        </row>
        <row r="690">
          <cell r="C690">
            <v>589</v>
          </cell>
          <cell r="D690" t="str">
            <v>МБОУ Шаминская СОШ</v>
          </cell>
          <cell r="E690" t="str">
            <v>Муниципальное бюджетное общеобразовательное учреждение "Шаминская средняя общеобразовательная школа"</v>
          </cell>
        </row>
        <row r="691">
          <cell r="C691">
            <v>590</v>
          </cell>
          <cell r="D691" t="str">
            <v>МБОУ Мечетновская СОШ</v>
          </cell>
          <cell r="E691" t="str">
            <v>Муниципальное бюджетное общеобразовательное учреждение "Мечетновская средняя общеобразовательная школа"</v>
          </cell>
        </row>
        <row r="692">
          <cell r="C692">
            <v>591</v>
          </cell>
          <cell r="D692" t="str">
            <v>МБОУ Титовская СОШ</v>
          </cell>
          <cell r="E692" t="str">
            <v>Муниципальное бюджетное общеобразовательное учреждение "Титовская средняя общеобразовательная школа"</v>
          </cell>
        </row>
        <row r="693">
          <cell r="C693">
            <v>1054</v>
          </cell>
          <cell r="D693" t="str">
            <v>МБОУ  Чебачинская СОШ</v>
          </cell>
          <cell r="E693" t="str">
            <v>Муниципальное бюджетное общеобразовательное учреждение "Чебачинская средняя общеобразовательная школа"</v>
          </cell>
        </row>
        <row r="694">
          <cell r="C694">
            <v>2216</v>
          </cell>
          <cell r="D694" t="str">
            <v>МБОУ Вершиновская ООШ</v>
          </cell>
          <cell r="E694" t="str">
            <v>Муниципальное бюджетное общеобразовательное учреждение "Вершиновская основная общеобразовательная школа"</v>
          </cell>
        </row>
        <row r="695">
          <cell r="C695">
            <v>2217</v>
          </cell>
          <cell r="D695" t="str">
            <v>МБОУ Жуковская ООШ</v>
          </cell>
          <cell r="E695" t="str">
            <v>Муниципальное бюджетное общеобразовательное учреждение "Жуковская основная общеобразовательная школа"</v>
          </cell>
        </row>
        <row r="696">
          <cell r="C696">
            <v>2219</v>
          </cell>
          <cell r="D696" t="str">
            <v>МБОУ Старокузнецовская ООШ</v>
          </cell>
          <cell r="E696" t="str">
            <v>Муниципальное бюджетное общеобразовательное учреждение "Старокузнецовская основная общеобразовательная школа"</v>
          </cell>
        </row>
        <row r="697">
          <cell r="C697">
            <v>3309</v>
          </cell>
          <cell r="D697" t="str">
            <v>ГБПОУ РО "САТТ"</v>
          </cell>
          <cell r="E697" t="str">
            <v>Государственное бюджетное профессиональное образовательное учреждение Ростовской области "Семикаракорский агротехнологический техникум"</v>
          </cell>
        </row>
        <row r="698">
          <cell r="C698">
            <v>569</v>
          </cell>
          <cell r="D698" t="str">
            <v>МБОУ Советская СОШ</v>
          </cell>
          <cell r="E698" t="str">
            <v>Муниципальное бюджетное общеобразовательное учреждение средняя общеобразовательная школа ст.Советской Советского района Ростовской области</v>
          </cell>
        </row>
        <row r="699">
          <cell r="C699">
            <v>570</v>
          </cell>
          <cell r="D699" t="str">
            <v>МБОУ Чирская СОШ</v>
          </cell>
          <cell r="E699" t="str">
            <v>Муниципальное бюджетное общеобразовательное учреждение средняя общеобразовательная школа п.Чирский Советского района Ростовской области</v>
          </cell>
        </row>
        <row r="700">
          <cell r="C700">
            <v>571</v>
          </cell>
          <cell r="D700" t="str">
            <v>МБОУ Чистяковская ООШ</v>
          </cell>
          <cell r="E700" t="str">
            <v>Муниципальное бюджетное общеобразовательное учреждение основная общеобразовательная школа с. Чистяково Советского района Ростовской области</v>
          </cell>
        </row>
        <row r="701">
          <cell r="C701">
            <v>555</v>
          </cell>
          <cell r="D701" t="str">
            <v>МБОУ Тарасовская СОШ №1</v>
          </cell>
          <cell r="E701" t="str">
            <v>Муниципальное бюджетное общеобразовательное учреждениеТарасовская средняя общеобразовательная школа №1</v>
          </cell>
        </row>
        <row r="702">
          <cell r="C702">
            <v>556</v>
          </cell>
          <cell r="D702" t="str">
            <v>МБОУ Тарасовская СОШ №2</v>
          </cell>
          <cell r="E702" t="str">
            <v>Муниципальное бюджетное общеобразовательное учреждение Тарасовская средняя общеобразовательная школа №2</v>
          </cell>
        </row>
        <row r="703">
          <cell r="C703">
            <v>557</v>
          </cell>
          <cell r="D703" t="str">
            <v>МБОУ Митякинская СОШ</v>
          </cell>
          <cell r="E703" t="str">
            <v>Муниципальное бюджетное общеобразовательное учреждение Митякинская средняя общеобразовательная школа</v>
          </cell>
        </row>
        <row r="704">
          <cell r="C704">
            <v>558</v>
          </cell>
          <cell r="D704" t="str">
            <v>МБОУ Красновская СОШ</v>
          </cell>
          <cell r="E704" t="str">
            <v>Муниципальное бюджетное общеобразовательное учреждение Красновская средняя общеобразовательная школа</v>
          </cell>
        </row>
        <row r="705">
          <cell r="C705">
            <v>559</v>
          </cell>
          <cell r="D705" t="str">
            <v>МБОУ К-Липовская СОШ</v>
          </cell>
          <cell r="E705" t="str">
            <v>Муниципальное бюджетное общеобразовательное учреждение Курно-Липовская средняя общеобразовательная школа</v>
          </cell>
        </row>
        <row r="706">
          <cell r="C706">
            <v>560</v>
          </cell>
          <cell r="D706" t="str">
            <v>МБОУ Большинская СОШ</v>
          </cell>
          <cell r="E706" t="str">
            <v>Муниципальное бюджетное общеобразовательное учреждение Большинская средняя общеобразовательная школа</v>
          </cell>
        </row>
        <row r="707">
          <cell r="C707">
            <v>561</v>
          </cell>
          <cell r="D707" t="str">
            <v>МБОУ Е-Степановская СОШ</v>
          </cell>
          <cell r="E707" t="str">
            <v>Муниципальное бюджетное общеобразовательное учреждение Ефремово-Степановская средняя общеобразовательная школа</v>
          </cell>
        </row>
        <row r="708">
          <cell r="C708">
            <v>562</v>
          </cell>
          <cell r="D708" t="str">
            <v>МБОУ Рыновская ООШ</v>
          </cell>
          <cell r="E708" t="str">
            <v>Муниципальное бюджетное общеобразовательное учреждение Рыновская основная общеобразовательная школа</v>
          </cell>
        </row>
        <row r="709">
          <cell r="C709">
            <v>563</v>
          </cell>
          <cell r="D709" t="str">
            <v>МБОУ Колушкинская СОШ</v>
          </cell>
          <cell r="E709" t="str">
            <v>Муниципальное бюджетное общеобразовательное учреждение Колушкинская средняя общеобразовательная школа</v>
          </cell>
        </row>
        <row r="710">
          <cell r="C710">
            <v>564</v>
          </cell>
          <cell r="D710" t="str">
            <v>МБОУ Туроверо-Россошанская ООШ</v>
          </cell>
          <cell r="E710" t="str">
            <v>Муниципальное бюджетное общеобразовательное учреждение Туроверо-Россошанская основная общеобразовательная школа</v>
          </cell>
        </row>
        <row r="711">
          <cell r="C711">
            <v>565</v>
          </cell>
          <cell r="D711" t="str">
            <v>МБОУ Дячкинская СОШ</v>
          </cell>
          <cell r="E711" t="str">
            <v>Муниципальное бюджетное общеобразовательное учреждение Дячкинская средняя общеобразовательная школа</v>
          </cell>
        </row>
        <row r="712">
          <cell r="C712">
            <v>566</v>
          </cell>
          <cell r="D712" t="str">
            <v>МБОУ Роговская СОШ</v>
          </cell>
          <cell r="E712" t="str">
            <v>Муниципальное бюджетное общеобразовательное учреждение Роговская средняя общеобразовательная школа</v>
          </cell>
        </row>
        <row r="713">
          <cell r="C713">
            <v>567</v>
          </cell>
          <cell r="D713" t="str">
            <v>МБОУ Зеленовская СОШ</v>
          </cell>
          <cell r="E713" t="str">
            <v>Муниципальное бюджетное общеобразовательное учреждение Зеленовская средняя общеобразовательная школа</v>
          </cell>
        </row>
        <row r="714">
          <cell r="C714">
            <v>568</v>
          </cell>
          <cell r="D714" t="str">
            <v>МБОУ Деркульская ООШ</v>
          </cell>
          <cell r="E714" t="str">
            <v>Муниципальное бюджетное общеобразовательное учреждение Деркульская основная общеобразовательная школа</v>
          </cell>
        </row>
        <row r="715">
          <cell r="C715">
            <v>2185</v>
          </cell>
          <cell r="D715" t="str">
            <v>МБОУ Васильевская ООШ</v>
          </cell>
          <cell r="E715" t="str">
            <v>Муниципальное бюджетное общеобразовательное учреждение Васильевская основная общеобразовательная школа</v>
          </cell>
        </row>
        <row r="716">
          <cell r="C716">
            <v>2186</v>
          </cell>
          <cell r="D716" t="str">
            <v>МБОУ Ерофеевская ООШ</v>
          </cell>
          <cell r="E716" t="str">
            <v>Муниципальное бюджетное общеобразовательное учреждение Ерофеевская основная общеобразовательная школа</v>
          </cell>
        </row>
        <row r="717">
          <cell r="C717">
            <v>2188</v>
          </cell>
          <cell r="D717" t="str">
            <v>МБОУ Колодезянская ООШ</v>
          </cell>
          <cell r="E717" t="str">
            <v>Муниципальное бюджетное общеобразовательное учреждение Колодезянская основная общеобразовательная школа</v>
          </cell>
        </row>
        <row r="718">
          <cell r="C718">
            <v>2199</v>
          </cell>
          <cell r="D718" t="str">
            <v>МБОУ Весеннинская ООШ</v>
          </cell>
          <cell r="E718" t="str">
            <v>Муниципальное бюджетное общеобразовательное учреждение Весеннинская основная общеобразовательная школа</v>
          </cell>
        </row>
        <row r="719">
          <cell r="C719">
            <v>3334</v>
          </cell>
          <cell r="D719" t="str">
            <v>ГОУ НПО ПУ № 86</v>
          </cell>
          <cell r="E719" t="str">
            <v>Государственное образовательное учреждение начального профессионального образования профессиональное училище № 86</v>
          </cell>
        </row>
        <row r="720">
          <cell r="C720">
            <v>3335</v>
          </cell>
          <cell r="D720" t="str">
            <v>ГОУ НПО  ПУ № 87</v>
          </cell>
          <cell r="E720" t="str">
            <v>Государственное образовательное учреждение начального профессионального образования Профессиональное училище № 87</v>
          </cell>
        </row>
        <row r="721">
          <cell r="C721">
            <v>538</v>
          </cell>
          <cell r="D721" t="str">
            <v>МБОУ Быстрогорская СОШ</v>
          </cell>
          <cell r="E721" t="str">
            <v>Муниципальное бюджетное общеобразовательное учреждение Быстрогорская средняя общеобразовательная школа</v>
          </cell>
        </row>
        <row r="722">
          <cell r="C722">
            <v>539</v>
          </cell>
          <cell r="D722" t="str">
            <v>МБОУ Углегорская СОШ</v>
          </cell>
          <cell r="E722" t="str">
            <v>Муниципальное бюджетное общеобразовательное учреждение Углегорская средняя общеобразовательная школа</v>
          </cell>
        </row>
        <row r="723">
          <cell r="C723">
            <v>540</v>
          </cell>
          <cell r="D723" t="str">
            <v>МБОУ Тацинская СОШ №1</v>
          </cell>
          <cell r="E723" t="str">
            <v>Муниципальное бюджетное общеобразовательное учреждение Тацинская средняя общеобразовательная школа №1</v>
          </cell>
        </row>
        <row r="724">
          <cell r="C724">
            <v>541</v>
          </cell>
          <cell r="D724" t="str">
            <v>МБОУ Тацинская СОШ №2</v>
          </cell>
          <cell r="E724" t="str">
            <v>Муниципальное бюджетное общеобразовательное учреждение Тацинская средняя общеобразовательная школа №2</v>
          </cell>
        </row>
        <row r="725">
          <cell r="C725">
            <v>542</v>
          </cell>
          <cell r="D725" t="str">
            <v>МБОУ ТСОШ №3</v>
          </cell>
          <cell r="E725" t="str">
            <v>Муниципальное бюджетное общеобразовательное учреждение Тацинская средняя общеобразовательная школа №3</v>
          </cell>
        </row>
        <row r="726">
          <cell r="C726">
            <v>543</v>
          </cell>
          <cell r="D726" t="str">
            <v>МБОУ Михайловская СОШ</v>
          </cell>
          <cell r="E726" t="str">
            <v>муниципальное бюджетное общеобразовательное учреждение Михайловская средняя общеобразовательная школа</v>
          </cell>
        </row>
        <row r="727">
          <cell r="C727">
            <v>544</v>
          </cell>
          <cell r="D727" t="str">
            <v>МБОУ Скосырская СОШ</v>
          </cell>
          <cell r="E727" t="str">
            <v>Муниципальное бюджетное общеобразовательное учреждение Скосырская средняя общеобразовательная школа</v>
          </cell>
        </row>
        <row r="728">
          <cell r="C728">
            <v>545</v>
          </cell>
          <cell r="D728" t="str">
            <v>МБОУ Ермаковская СОШ</v>
          </cell>
          <cell r="E728" t="str">
            <v>Муниципальное бюджетное общеобразовательное учреждение Ермаковская средняя общеобразовательная школа</v>
          </cell>
        </row>
        <row r="729">
          <cell r="C729">
            <v>546</v>
          </cell>
          <cell r="D729" t="str">
            <v>МБОУ Суховская СОШ</v>
          </cell>
          <cell r="E729" t="str">
            <v>Муниципальное бюджетное общеобразовательное учреждение Суховская средняя общеобразовательная школа</v>
          </cell>
        </row>
        <row r="730">
          <cell r="C730">
            <v>547</v>
          </cell>
          <cell r="D730" t="str">
            <v>МБОУ Зазерская СОШ</v>
          </cell>
          <cell r="E730" t="str">
            <v>Муниципальное бюджетное общеобразовательное учреждение Зазерская средняя общеобразовательная школа</v>
          </cell>
        </row>
        <row r="731">
          <cell r="C731">
            <v>548</v>
          </cell>
          <cell r="D731" t="str">
            <v>МБОУ Ковылкинская СОШ</v>
          </cell>
          <cell r="E731" t="str">
            <v>Муниципальное бюджетное общеобразовательное учреждение Ковылкинская средняя общеобразовательная школа</v>
          </cell>
        </row>
        <row r="732">
          <cell r="C732">
            <v>549</v>
          </cell>
          <cell r="D732" t="str">
            <v>МБОУ Жирновская СОШ</v>
          </cell>
          <cell r="E732" t="str">
            <v>Муниципальное бюджетное общеобразовательное учреждение Жирновская средняя общеобразовательная школа</v>
          </cell>
        </row>
        <row r="733">
          <cell r="C733">
            <v>550</v>
          </cell>
          <cell r="D733" t="str">
            <v>МБОУ Новороссошанская ООШ</v>
          </cell>
          <cell r="E733" t="str">
            <v>Муниципальное бюджетное общеобразовательное учреждение Новороссошанская основная общеобразовательная школа</v>
          </cell>
        </row>
        <row r="734">
          <cell r="C734">
            <v>551</v>
          </cell>
          <cell r="D734" t="str">
            <v>МБОУ Масловская ООШ</v>
          </cell>
          <cell r="E734" t="str">
            <v>Муниципальное бюджетное общеобразовательное учреждение Масловская основная общеобразовательная школа</v>
          </cell>
        </row>
        <row r="735">
          <cell r="C735">
            <v>552</v>
          </cell>
          <cell r="D735" t="str">
            <v>МБОУ Качалинская СОШ</v>
          </cell>
          <cell r="E735" t="str">
            <v>Муниципальное бюджетное общеобразовательное учреждение Качалинская средняя общеобразовательная школа</v>
          </cell>
        </row>
        <row r="736">
          <cell r="C736">
            <v>553</v>
          </cell>
          <cell r="D736" t="str">
            <v>МБОУ Крюковская СОШ</v>
          </cell>
          <cell r="E736" t="str">
            <v>Муниципальное бюджетное общеобразовательное учреждение Крюковская средняя общеобразовательная школа</v>
          </cell>
        </row>
        <row r="737">
          <cell r="C737">
            <v>1058</v>
          </cell>
          <cell r="D737" t="str">
            <v>МБОУ Верхнеобливская ООШ</v>
          </cell>
          <cell r="E737" t="str">
            <v>Муниципальное бюджетное общеобразовательное учреждение Верхнеобливская основная общеобразовательная школа</v>
          </cell>
        </row>
        <row r="738">
          <cell r="C738">
            <v>2171</v>
          </cell>
          <cell r="D738" t="str">
            <v>МБОУ Крыловская ООШ</v>
          </cell>
          <cell r="E738" t="str">
            <v>Муниципальное бюджетное общеобразовательное учреждение Крыловская основная общеобразовательная школа</v>
          </cell>
        </row>
        <row r="739">
          <cell r="C739">
            <v>2172</v>
          </cell>
          <cell r="D739" t="str">
            <v>МБОУ Исаевская ООШ</v>
          </cell>
          <cell r="E739" t="str">
            <v>Муницпальное бюджетное общеобразовательное учреждение Исаевская основная общеобразовательная школа</v>
          </cell>
        </row>
        <row r="740">
          <cell r="C740">
            <v>2173</v>
          </cell>
          <cell r="D740" t="str">
            <v>МБОУ Верхнекольцовская ООШ</v>
          </cell>
          <cell r="E740" t="str">
            <v>Муниципальное бюджетное общеобразовательное учреждение Верхнекольцовская основная общеобразовательная школа</v>
          </cell>
        </row>
        <row r="741">
          <cell r="C741">
            <v>2174</v>
          </cell>
          <cell r="D741" t="str">
            <v>МБОУ Луговская ООШ</v>
          </cell>
          <cell r="E741" t="str">
            <v>Муниципальное бюджетное общеобразовательное учреждение Луговская основная общеобразовательная школа</v>
          </cell>
        </row>
        <row r="742">
          <cell r="C742">
            <v>527</v>
          </cell>
          <cell r="D742" t="str">
            <v>МБОУ УДСОШ №1</v>
          </cell>
          <cell r="E742" t="str">
            <v>муниципальное бюджетное общеобразовательное учреждение Усть-Донецкая средняя общеобразовательная школа № 1</v>
          </cell>
        </row>
        <row r="743">
          <cell r="C743">
            <v>528</v>
          </cell>
          <cell r="D743" t="str">
            <v>МБОУ УДСОШ №2</v>
          </cell>
          <cell r="E743" t="str">
            <v>муниципальное бюджетное общеобразовательное учреждение Усть-Донецкая средняя общеобразовательная школа № 2</v>
          </cell>
        </row>
        <row r="744">
          <cell r="C744">
            <v>529</v>
          </cell>
          <cell r="D744" t="str">
            <v>МБОУ АСОШ</v>
          </cell>
          <cell r="E744" t="str">
            <v>муниципальное бюджетное общеобразовательное учреждение Апаринская средняя общеобразовательная школа</v>
          </cell>
        </row>
        <row r="745">
          <cell r="C745">
            <v>530</v>
          </cell>
          <cell r="D745" t="str">
            <v>МБОУ НКСОШ</v>
          </cell>
          <cell r="E745" t="str">
            <v>муниципальное бюджетное общеобразовательное учреждение Нижнекундрюченская средняя общеобразовательная школа</v>
          </cell>
        </row>
        <row r="746">
          <cell r="C746">
            <v>531</v>
          </cell>
          <cell r="D746" t="str">
            <v>МБОУ УДСОШ им.Героя СССР С.Я.ОРЕХОВА</v>
          </cell>
          <cell r="E746" t="str">
            <v>муниципальное бюджетное общеобразовательное учреждение Усть-Быстрянская средняя общеобразовательная школа имени Героя Советского Союза С.Я.Орехова</v>
          </cell>
        </row>
        <row r="747">
          <cell r="C747">
            <v>532</v>
          </cell>
          <cell r="D747" t="str">
            <v>МБОУ ЕСОШ</v>
          </cell>
          <cell r="E747" t="str">
            <v>муниципальное бюджетное общеобразовательное учреждение Евсеевская средняя общеобразовательная школа</v>
          </cell>
        </row>
        <row r="748">
          <cell r="C748">
            <v>533</v>
          </cell>
          <cell r="D748" t="str">
            <v>МБОУ КСОШ</v>
          </cell>
          <cell r="E748" t="str">
            <v>муниципальное бюджетное общеобразовательное учреждение Крымская средняя общеобразовательная школа</v>
          </cell>
        </row>
        <row r="749">
          <cell r="C749">
            <v>534</v>
          </cell>
          <cell r="D749" t="str">
            <v>МБОУ РСОШ</v>
          </cell>
          <cell r="E749" t="str">
            <v>муниципальное бюджетное общеобразовательное учреждение Раздорская средняя общеобразовательная школа</v>
          </cell>
        </row>
        <row r="750">
          <cell r="C750">
            <v>535</v>
          </cell>
          <cell r="D750" t="str">
            <v>МБОО ПСОШ им. А.В. Калинина</v>
          </cell>
          <cell r="E750" t="str">
            <v>муниципальная бюджетная общеобразовательная организация Пухляковская средняя общеобразовательная школа имени Анатолия Вениаминовича Калинина</v>
          </cell>
        </row>
        <row r="751">
          <cell r="C751">
            <v>536</v>
          </cell>
          <cell r="D751" t="str">
            <v>МБОУ МСОШ</v>
          </cell>
          <cell r="E751" t="str">
            <v>муниципальное бюджетное общеобразовательное учреждение Мелиховская средняя общеобразовательная школа</v>
          </cell>
        </row>
        <row r="752">
          <cell r="C752">
            <v>1088</v>
          </cell>
          <cell r="D752" t="str">
            <v>МБОУ ВКСОШ</v>
          </cell>
          <cell r="E752" t="str">
            <v>муниципальное бюджетное общеобразовательное учреждение Верхнекундрюченская средняя общеобразовательная школа</v>
          </cell>
        </row>
        <row r="753">
          <cell r="C753">
            <v>3240</v>
          </cell>
          <cell r="D753" t="str">
            <v>ГБОУ СПО РО "Пухляковский агропромышленный техникум"</v>
          </cell>
          <cell r="E753" t="str">
            <v>Государственное бюджетное образовательное учреждение среднего профессионального образования Ростовской области "Пухляковский агропромышленный техникум"</v>
          </cell>
        </row>
        <row r="754">
          <cell r="C754">
            <v>512</v>
          </cell>
          <cell r="D754" t="str">
            <v>МБОУ ЦСОШ №1</v>
          </cell>
          <cell r="E754" t="str">
            <v>Муниципальное бюджетное общеобразовательное учреждение Целинская средняя общеобразовательная школа №1</v>
          </cell>
        </row>
        <row r="755">
          <cell r="C755">
            <v>513</v>
          </cell>
          <cell r="D755" t="str">
            <v>МБОУ Кировская СОШ №2</v>
          </cell>
          <cell r="E755" t="str">
            <v>Муниципальное бюджетное общеобразовательное учреждение Кировская средняя общеобразовательная школа №2</v>
          </cell>
        </row>
        <row r="756">
          <cell r="C756">
            <v>514</v>
          </cell>
          <cell r="D756" t="str">
            <v>МБОУ Лопанская СОШ №3</v>
          </cell>
          <cell r="E756" t="str">
            <v>Муниципальное бюджетное общеобразовательное учреждение Лопанская средняя общеобразовательная школа №3</v>
          </cell>
        </row>
        <row r="757">
          <cell r="C757">
            <v>515</v>
          </cell>
          <cell r="D757" t="str">
            <v>МБОУ Ср.Егорлыкская СОШ №4</v>
          </cell>
          <cell r="E757" t="str">
            <v>Муниципальное бюджетное общеобразовательное учреждение Средне-Егорлыкская средняя общеобразовательная школа №4</v>
          </cell>
        </row>
        <row r="758">
          <cell r="C758">
            <v>516</v>
          </cell>
          <cell r="D758" t="str">
            <v>МБОУ ЦСОШ №8</v>
          </cell>
          <cell r="E758" t="str">
            <v>Муниципальное бюджетное общеобразовательное учреждение "Целинская средняя общеобразовательная школа № 8"</v>
          </cell>
        </row>
        <row r="759">
          <cell r="C759">
            <v>517</v>
          </cell>
          <cell r="D759" t="str">
            <v>МБОУ Хлеборобная СОШ № 5</v>
          </cell>
          <cell r="E759" t="str">
            <v>Муниципальное бюджетное общеобразовательное учреждение Хлеборобная средняя общеобразовательная школа № 5</v>
          </cell>
        </row>
        <row r="760">
          <cell r="C760">
            <v>518</v>
          </cell>
          <cell r="D760" t="str">
            <v>МБОУ Юловская СОШ №6</v>
          </cell>
          <cell r="E760" t="str">
            <v>Муниципальное бюджетное общеобразовательное учреждение Юловская средняя общеобразовательная школа №6</v>
          </cell>
        </row>
        <row r="761">
          <cell r="C761">
            <v>519</v>
          </cell>
          <cell r="D761" t="str">
            <v>МБОУ Ольшанская СОШ №7</v>
          </cell>
          <cell r="E761" t="str">
            <v>Муниципальное бюджетное общеобразовательное учреждение Ольшанская средняя общеобразовательная школа №7</v>
          </cell>
        </row>
        <row r="762">
          <cell r="C762">
            <v>520</v>
          </cell>
          <cell r="D762" t="str">
            <v>МБОУ ЦСОШ №9</v>
          </cell>
          <cell r="E762" t="str">
            <v>Муниципальное бюджетное общеобразовательное учреждение Целинская средняя общеобразовательная школа №9</v>
          </cell>
        </row>
        <row r="763">
          <cell r="C763">
            <v>521</v>
          </cell>
          <cell r="D763" t="str">
            <v>МБОУ Сладко-Балковская СОШ №13</v>
          </cell>
          <cell r="E763" t="str">
            <v>Муниципальное бюджетное общеобразовательное учреждение Сладко-Балковская средняя общеобразовательная школа №13</v>
          </cell>
        </row>
        <row r="764">
          <cell r="C764">
            <v>522</v>
          </cell>
          <cell r="D764" t="str">
            <v>МБОУ Степная СОШ №14</v>
          </cell>
          <cell r="E764" t="str">
            <v>Муниципальное бюджетное общеобразовательное учреждение Степная средняя общеобразовательная школа №14</v>
          </cell>
        </row>
        <row r="765">
          <cell r="C765">
            <v>523</v>
          </cell>
          <cell r="D765" t="str">
            <v>МБОУ Михайловская СОШ №15</v>
          </cell>
          <cell r="E765" t="str">
            <v>Муниципальное бюджетное общеобразовательное учреждение "Михайловская средняя общеобразовательная школа №15"</v>
          </cell>
        </row>
        <row r="766">
          <cell r="C766">
            <v>524</v>
          </cell>
          <cell r="D766" t="str">
            <v>МБОУ Плодородная СОШ №16</v>
          </cell>
          <cell r="E766" t="str">
            <v>Муниципальное бюджетное общеобразовательное учреждение Плодородная средняя общеобразовательная школа №16</v>
          </cell>
        </row>
        <row r="767">
          <cell r="C767">
            <v>525</v>
          </cell>
          <cell r="D767" t="str">
            <v>МБОУ Журавлевская СОШ №17</v>
          </cell>
          <cell r="E767" t="str">
            <v>Муниципальное бюджетное общеобразовательное учреждение Журавлевская средняя общеобразовательная школа №17</v>
          </cell>
        </row>
        <row r="768">
          <cell r="C768">
            <v>526</v>
          </cell>
          <cell r="D768" t="str">
            <v>МБОУ  Хлебодарная СОШ №18</v>
          </cell>
          <cell r="E768" t="str">
            <v>Муниципальное бюджетное общеобразовательное учреждение Хлебодарная средняя общеобразовательная школа №18</v>
          </cell>
        </row>
        <row r="769">
          <cell r="C769">
            <v>1077</v>
          </cell>
          <cell r="D769" t="str">
            <v>МБОУ СОШ № 32</v>
          </cell>
          <cell r="E769" t="str">
            <v>Муниципальное бюджетное общеобразовательное учреждение "Средняя общеобразовательная школа № 32"</v>
          </cell>
        </row>
        <row r="770">
          <cell r="C770">
            <v>1939</v>
          </cell>
          <cell r="D770" t="str">
            <v>МБОУ Северная ООШ№11</v>
          </cell>
          <cell r="E770" t="str">
            <v>Муниципальное бюджетное общеобразовательное учреждение Северная основная общеобразовательная школа №11</v>
          </cell>
        </row>
        <row r="771">
          <cell r="C771">
            <v>2150</v>
          </cell>
          <cell r="D771" t="str">
            <v>МБОУ Майская ООШ №10</v>
          </cell>
          <cell r="E771" t="str">
            <v>Муниципальное бюджетное общеобразовательное учреждение Майская основная общеобразовательная школа №10</v>
          </cell>
        </row>
        <row r="772">
          <cell r="C772">
            <v>500</v>
          </cell>
          <cell r="D772" t="str">
            <v>МБОУ лицей №1 г.Цимлянска</v>
          </cell>
          <cell r="E772" t="str">
            <v>Муниципальное бюджетное общеобразовательное учреждение лицей №1 г.Цимлянска</v>
          </cell>
        </row>
        <row r="773">
          <cell r="C773">
            <v>501</v>
          </cell>
          <cell r="D773" t="str">
            <v>МБОУ СОШ № 2 г.Цимлянска</v>
          </cell>
          <cell r="E773" t="str">
            <v>Муниципальное бюджетное общеобразовательное учреждение средняя общеобразовательная школа № 2 г.Цимлянска</v>
          </cell>
        </row>
        <row r="774">
          <cell r="C774">
            <v>502</v>
          </cell>
          <cell r="D774" t="str">
            <v>МБОУ Маркинская СОШ</v>
          </cell>
          <cell r="E774" t="str">
            <v>Муниципальное бюджетное общеобразовательное учреждение Маркинская средняя общеобразовательная школа</v>
          </cell>
        </row>
        <row r="775">
          <cell r="C775">
            <v>503</v>
          </cell>
          <cell r="D775" t="str">
            <v>МБОУ Красноярская СОШ</v>
          </cell>
          <cell r="E775" t="str">
            <v>Муниципальное бюджетное общеобразовательное учреждение Красноярская средняя общеобразовательная школа</v>
          </cell>
        </row>
        <row r="776">
          <cell r="C776">
            <v>504</v>
          </cell>
          <cell r="D776" t="str">
            <v>МБОУ  Новоцимлянская СОШ</v>
          </cell>
          <cell r="E776" t="str">
            <v>Муниципальное бюджетное общеобразовательное учреждение Новоцимлянская средняя общеобразовательная школа</v>
          </cell>
        </row>
        <row r="777">
          <cell r="C777">
            <v>505</v>
          </cell>
          <cell r="D777" t="str">
            <v>МБОУ ВСОШ г. Цимлянска</v>
          </cell>
          <cell r="E777" t="str">
            <v>Муниципальное бюджетное общеобразовательное учреждение вечерняя (сменная) общеобразовательная школа г. Цимлянска</v>
          </cell>
        </row>
        <row r="778">
          <cell r="C778">
            <v>506</v>
          </cell>
          <cell r="D778" t="str">
            <v>МБОУ Калининская СОШ</v>
          </cell>
          <cell r="E778" t="str">
            <v>Муниципальное бюджетное общеобразовательное учреждение Калининская средняя общеобразовательная школа</v>
          </cell>
        </row>
        <row r="779">
          <cell r="C779">
            <v>507</v>
          </cell>
          <cell r="D779" t="str">
            <v>МБОУ СОШ №3 г. Цимлянска</v>
          </cell>
          <cell r="E779" t="str">
            <v>Муниципальное бюджетное общеобразовательное учреждение средняя общеобразовательная школа №3 г.Цимлянска</v>
          </cell>
        </row>
        <row r="780">
          <cell r="C780">
            <v>508</v>
          </cell>
          <cell r="D780" t="str">
            <v>МБОУ Камышевская СКОШ</v>
          </cell>
          <cell r="E780" t="str">
            <v>Муниципальное бюджетное общеобразовательное учреждение Камышевская средняя "Казачья" общеобразовательная школа</v>
          </cell>
        </row>
        <row r="781">
          <cell r="C781">
            <v>509</v>
          </cell>
          <cell r="D781" t="str">
            <v>МБОУ Саркеловская СОШ</v>
          </cell>
          <cell r="E781" t="str">
            <v>Муниципальное бюджетное общеобразовательное учреждение Саркеловская средняя общеобразовательная школа</v>
          </cell>
        </row>
        <row r="782">
          <cell r="C782">
            <v>510</v>
          </cell>
          <cell r="D782" t="str">
            <v>МБОУ Лозновская СОШ им. Т.А. Аббясева</v>
          </cell>
          <cell r="E782" t="str">
            <v>Муниципальное общеобразовательное учреждение Лозновская средняя общеобразовательная школа им. Т.А. Аббясева</v>
          </cell>
        </row>
        <row r="783">
          <cell r="C783">
            <v>511</v>
          </cell>
          <cell r="D783" t="str">
            <v>МБОУ Паршиковская СОШ</v>
          </cell>
          <cell r="E783" t="str">
            <v>Муниципальное бюджетное общеобразовательное учреждение Паршиковская средняя общеобразовательная школа</v>
          </cell>
        </row>
        <row r="784">
          <cell r="C784">
            <v>2133</v>
          </cell>
          <cell r="D784" t="str">
            <v>МБОУ Дубравненская ООШ</v>
          </cell>
          <cell r="E784" t="str">
            <v>Муниципальное бюджетное общеобразовательное учреждение Дубравненская основная общеобразовательная школа</v>
          </cell>
        </row>
        <row r="785">
          <cell r="C785">
            <v>2134</v>
          </cell>
          <cell r="D785" t="str">
            <v>ГБОУ РО "Цимлянская школа-интернат"</v>
          </cell>
          <cell r="E785" t="str">
            <v>государственное бюджетное обще образовательное учреждение Ростовской области "Цимлянская школа-интернат"</v>
          </cell>
        </row>
        <row r="786">
          <cell r="C786">
            <v>2138</v>
          </cell>
          <cell r="D786" t="str">
            <v>МБОУ Лозновская ООШ</v>
          </cell>
          <cell r="E786" t="str">
            <v>Муниципальное бюджетное общеобразовательное учреждение Лозновская основная общеобразовательная школа Цимлянского района Ростовской области</v>
          </cell>
        </row>
        <row r="787">
          <cell r="C787">
            <v>2140</v>
          </cell>
          <cell r="D787" t="str">
            <v>МБОУ Хорошевская ООШ</v>
          </cell>
          <cell r="E787" t="str">
            <v>Муниципальное бюджетное общеобразовательное учреждение Хорошевская основная общеобразовательная школа</v>
          </cell>
        </row>
        <row r="788">
          <cell r="C788">
            <v>2143</v>
          </cell>
          <cell r="D788" t="str">
            <v>МБОУ Антоновская ООШ</v>
          </cell>
          <cell r="E788" t="str">
            <v>Муниципальное бюджетное общеобразовательное учреждение Антоновская основная общеобразовательная школа Цимлянского района Ростовской области</v>
          </cell>
        </row>
        <row r="789">
          <cell r="C789">
            <v>483</v>
          </cell>
          <cell r="D789" t="str">
            <v>МБОУ Чертковская СОШ №1</v>
          </cell>
          <cell r="E789" t="str">
            <v>муниципальное бюджетное общеобразовательное учреждение Чертковская средняя общеобразовательная школа № 1</v>
          </cell>
        </row>
        <row r="790">
          <cell r="C790">
            <v>484</v>
          </cell>
          <cell r="D790" t="str">
            <v>МБОУ Чертковская СОШ № 2</v>
          </cell>
          <cell r="E790" t="str">
            <v>муниципальное бюджетное общеобразовательное учреждение Чертковская средняя общеобразовательная школа № 2</v>
          </cell>
        </row>
        <row r="791">
          <cell r="C791">
            <v>485</v>
          </cell>
          <cell r="D791" t="str">
            <v>МБОУ Чертковская СОШ № 3</v>
          </cell>
          <cell r="E791" t="str">
            <v>муниципальное бюджетное общеобразовательное учреждение Чертковская средняя общеобразовательная школа № 3</v>
          </cell>
        </row>
        <row r="792">
          <cell r="C792">
            <v>486</v>
          </cell>
          <cell r="D792" t="str">
            <v>МБОУ Ал-Лозовская СОШ</v>
          </cell>
          <cell r="E792" t="str">
            <v>муниципальное бюджетное общеобразовательное учреждение Алексеево-Лозовская средняя общеобразовательная школа</v>
          </cell>
        </row>
        <row r="793">
          <cell r="C793">
            <v>487</v>
          </cell>
          <cell r="D793" t="str">
            <v>МБОУ Маньковская СОШ</v>
          </cell>
          <cell r="E793" t="str">
            <v>муниципальное бюджетное общеобразовательное учреждение Маньковская средняя общеобразовательная школа</v>
          </cell>
        </row>
        <row r="794">
          <cell r="C794">
            <v>488</v>
          </cell>
          <cell r="D794" t="str">
            <v>МБОУ Михайлово-Александровская СОШ</v>
          </cell>
          <cell r="E794" t="str">
            <v>муниципальное бюджетное общеобразовательное учреждение Михайлово-Александровская средняя общеобразовательная школа</v>
          </cell>
        </row>
        <row r="795">
          <cell r="C795">
            <v>489</v>
          </cell>
          <cell r="D795" t="str">
            <v>МБОУ Ольховчанская СОШ</v>
          </cell>
          <cell r="E795" t="str">
            <v>муниципальное бюджетное общеобразовательное учреждение Ольховчанская средняя общеобразовательная школа</v>
          </cell>
        </row>
        <row r="796">
          <cell r="C796">
            <v>490</v>
          </cell>
          <cell r="D796" t="str">
            <v>МБОУ Марьяновская СОШ</v>
          </cell>
          <cell r="E796" t="str">
            <v>муниципальное бюджетное общеобразовательное учреждение Марьяновская средняя общеобразовательная школа</v>
          </cell>
        </row>
        <row r="797">
          <cell r="C797">
            <v>491</v>
          </cell>
          <cell r="D797" t="str">
            <v>МБОУ Тарасово-Меловская СОШ</v>
          </cell>
          <cell r="E797" t="str">
            <v>муниципальное бюджетное общеобразовательное учреждение Тарасово-Меловская средняя общеобразовательная школа</v>
          </cell>
        </row>
        <row r="798">
          <cell r="C798">
            <v>492</v>
          </cell>
          <cell r="D798" t="str">
            <v>МБОУ Нагибинская СОШ</v>
          </cell>
          <cell r="E798" t="str">
            <v>муниципальное бюджетное общеобразовательное учреждение Нагибинская средняя общеобразовательная школа</v>
          </cell>
        </row>
        <row r="799">
          <cell r="C799">
            <v>493</v>
          </cell>
          <cell r="D799" t="str">
            <v>МБОУ Сетраковская СОШ</v>
          </cell>
          <cell r="E799" t="str">
            <v>муниципальное бюджетное общеобразовательное учреждение Сетраковская средняя общеобразовательная школа</v>
          </cell>
        </row>
        <row r="800">
          <cell r="C800">
            <v>494</v>
          </cell>
          <cell r="D800" t="str">
            <v>МБОУ Анно-Ребриковская СОШ</v>
          </cell>
          <cell r="E800" t="str">
            <v>муниципальное бюджетное общеобразовательное учреждение Анно-Ребриковская средняя общеобразовательная школа</v>
          </cell>
        </row>
        <row r="801">
          <cell r="C801">
            <v>495</v>
          </cell>
          <cell r="D801" t="str">
            <v>МБОУ Сохрановская СОШ</v>
          </cell>
          <cell r="E801" t="str">
            <v>муниципальное бюджетное общеобразовательное учреждение Сохрановская средняя общеобразовательная школа</v>
          </cell>
        </row>
        <row r="802">
          <cell r="C802">
            <v>496</v>
          </cell>
          <cell r="D802" t="str">
            <v>МБОУ Греково-Степановская СОШ</v>
          </cell>
          <cell r="E802" t="str">
            <v>муниципальное бюджетное общеобразовательное учреждение Греково-Степановская средняя общеобразовательная школа</v>
          </cell>
        </row>
        <row r="803">
          <cell r="C803">
            <v>497</v>
          </cell>
          <cell r="D803" t="str">
            <v>МБОУ Шептуховская СОШ</v>
          </cell>
          <cell r="E803" t="str">
            <v>муниципальное бюджетное общеобразовательное учреждение Шептуховская средняя обшеобразовательная школа</v>
          </cell>
        </row>
        <row r="804">
          <cell r="C804">
            <v>498</v>
          </cell>
          <cell r="D804" t="str">
            <v>МБОУ Донская СОШ</v>
          </cell>
          <cell r="E804" t="str">
            <v>муниципальное бюджетное общеобразовательное учреждение Донская средняя общеобразовательная школа</v>
          </cell>
        </row>
        <row r="805">
          <cell r="C805">
            <v>1102</v>
          </cell>
          <cell r="D805" t="str">
            <v>Ростовская областная спецшкола</v>
          </cell>
          <cell r="E805" t="str">
            <v>государственное казенное общеобразовательное учреждение Ростовской области "специальное учебно-воспитательное учреждение закрытого типа"</v>
          </cell>
        </row>
        <row r="806">
          <cell r="C806">
            <v>2106</v>
          </cell>
          <cell r="D806" t="str">
            <v>МБОУ Кутейниковская ООШ</v>
          </cell>
          <cell r="E806" t="str">
            <v>муниципальное бюджетное общеобразовательное учреждение Кутейниковская основная общеобразовательная школа</v>
          </cell>
        </row>
        <row r="807">
          <cell r="C807">
            <v>2107</v>
          </cell>
          <cell r="D807" t="str">
            <v>МБОУ Семено-Камышенская ООШ</v>
          </cell>
          <cell r="E807" t="str">
            <v>муниципальное бюджетное общеобразовательное учреждение Семено-Камышенская основная общеобразовательная школа</v>
          </cell>
        </row>
        <row r="808">
          <cell r="C808">
            <v>2108</v>
          </cell>
          <cell r="D808" t="str">
            <v>МБОУ Зубрилинская ООШ</v>
          </cell>
          <cell r="E808" t="str">
            <v>муниципальное бюджетное общеобразовательное учреждение Зубрилинская основная общеобразовательная школа</v>
          </cell>
        </row>
        <row r="809">
          <cell r="C809">
            <v>2109</v>
          </cell>
          <cell r="D809" t="str">
            <v>МБОУ Тихо-Журавская ООШ</v>
          </cell>
          <cell r="E809" t="str">
            <v>муниципальное бюджетное общеобразовательное учреждение Тихо-Журавская основная общеобразовательная школа</v>
          </cell>
        </row>
        <row r="810">
          <cell r="C810">
            <v>2111</v>
          </cell>
          <cell r="D810" t="str">
            <v>МБОУ Павловская ООШ</v>
          </cell>
          <cell r="E810" t="str">
            <v>муниципальное бюджетное общеобразовательное учреждение Павловская основная общеобразовательная школа</v>
          </cell>
        </row>
        <row r="811">
          <cell r="C811">
            <v>2112</v>
          </cell>
          <cell r="D811" t="str">
            <v>МБОУ Щедровская ООШ</v>
          </cell>
          <cell r="E811" t="str">
            <v>муниципальное бюджетное общеобразовательное учреждение Щедровская основная общеобразовательная школа</v>
          </cell>
        </row>
        <row r="812">
          <cell r="C812">
            <v>2113</v>
          </cell>
          <cell r="D812" t="str">
            <v>МБОУ Новоселовская ООШ</v>
          </cell>
          <cell r="E812" t="str">
            <v>муниципальное бюджетное общеобразовательное учреждение Новоселовская основная общеобразовательная школа</v>
          </cell>
        </row>
        <row r="813">
          <cell r="C813">
            <v>2114</v>
          </cell>
          <cell r="D813" t="str">
            <v>МБОУ Мало-Лозовская ООШ</v>
          </cell>
          <cell r="E813" t="str">
            <v>муниципальное бюджетное общеобразовательное учреждение Мало-Лозовская основная общеобразовательная школа</v>
          </cell>
        </row>
        <row r="814">
          <cell r="C814">
            <v>3526</v>
          </cell>
          <cell r="D814" t="str">
            <v>ГБПОУ РО ПУ № 95</v>
          </cell>
          <cell r="E814" t="str">
            <v>Государственное бюджетное профессиональное образовательное учреждение Ростовской области "Чертковское профессиональное училище №95"</v>
          </cell>
        </row>
        <row r="815">
          <cell r="C815">
            <v>470</v>
          </cell>
          <cell r="D815" t="str">
            <v>МБОУ "Шолоховская гимназия"</v>
          </cell>
          <cell r="E815" t="str">
            <v>Муниципальное бюджетное общеобразовательное учреждение "Шолоховская гимназия, станица Вешенская"</v>
          </cell>
        </row>
        <row r="816">
          <cell r="C816">
            <v>471</v>
          </cell>
          <cell r="D816" t="str">
            <v>МБОУ "Базковская СОШ"</v>
          </cell>
          <cell r="E816" t="str">
            <v>Муниципальное бюджетное общеобразовательное учреждение "Базковская средняя общеобразовательная школа"</v>
          </cell>
        </row>
        <row r="817">
          <cell r="C817">
            <v>472</v>
          </cell>
          <cell r="D817" t="str">
            <v>МБОУ "Дударевская СОШ"</v>
          </cell>
          <cell r="E817" t="str">
            <v>Муниципальное бюджетное общеобразовательное учреждение "Дударевская средняя общеобразовательная школа"</v>
          </cell>
        </row>
        <row r="818">
          <cell r="C818">
            <v>473</v>
          </cell>
          <cell r="D818" t="str">
            <v>МБОУ "Дубровская СОШ"</v>
          </cell>
          <cell r="E818" t="str">
            <v>Муниципальное бюджетное общеобразовательное учреждение "Дубровская средняя общеобразовательная школа"</v>
          </cell>
        </row>
        <row r="819">
          <cell r="C819">
            <v>474</v>
          </cell>
          <cell r="D819" t="str">
            <v>МБОУ "Калининская СОШ"</v>
          </cell>
          <cell r="E819" t="str">
            <v>Муниципальное бюджетное общеобразовательное учреждение "Калининская средняя общеобразовательная школа"</v>
          </cell>
        </row>
        <row r="820">
          <cell r="C820">
            <v>475</v>
          </cell>
          <cell r="D820" t="str">
            <v>МБОУ "Калиновская ООШ"</v>
          </cell>
          <cell r="E820" t="str">
            <v>Муниципальное бюджетное общеобразовательное учреждение"Калиновская основная общеобразовательная школа"</v>
          </cell>
        </row>
        <row r="821">
          <cell r="C821">
            <v>476</v>
          </cell>
          <cell r="D821" t="str">
            <v>МБОУ "Колундаевская СОШ"</v>
          </cell>
          <cell r="E821" t="str">
            <v>Муниципальное бюджетное общеобразовательное учреждение "Колундаевская средняя общеобразовательная школа"</v>
          </cell>
        </row>
        <row r="822">
          <cell r="C822">
            <v>477</v>
          </cell>
          <cell r="D822" t="str">
            <v>МБОУ "Кружилинская СОШ"</v>
          </cell>
          <cell r="E822" t="str">
            <v>Муниципальное бюджетное общеобразовательное учреждение "Кружилинская средняя общеобразовательная школа"</v>
          </cell>
        </row>
        <row r="823">
          <cell r="C823">
            <v>478</v>
          </cell>
          <cell r="D823" t="str">
            <v>МБОУ "Меркуловская СОШ"</v>
          </cell>
          <cell r="E823" t="str">
            <v>Муниципальное бюджетное общеобразовательное учреждение "Меркуловская средняя общеобразовательная школа"</v>
          </cell>
        </row>
        <row r="824">
          <cell r="C824">
            <v>479</v>
          </cell>
          <cell r="D824" t="str">
            <v>МБОУ "Терновская ООШ"</v>
          </cell>
          <cell r="E824" t="str">
            <v>Муниципальное бюджетное общеобразовательное учреждение "Терновская основная общеобразовательная школа"</v>
          </cell>
        </row>
        <row r="825">
          <cell r="C825">
            <v>480</v>
          </cell>
          <cell r="D825" t="str">
            <v>МБОУ "Андроповская СОШ"</v>
          </cell>
          <cell r="E825" t="str">
            <v>Муниципальное бюджетное общеобразовательное учреждение "Андроповская средняя общеобразовательная школа"</v>
          </cell>
        </row>
        <row r="826">
          <cell r="C826">
            <v>482</v>
          </cell>
          <cell r="D826" t="str">
            <v>МБОУ "Вечерняя (сменная) общеобразовательная школа Шолоховского района"</v>
          </cell>
          <cell r="E826" t="str">
            <v>Муниципальное бюджетное общеобразовательное учреждение "Вечерняя (сменная) общеобразовательная школа Шолоховского района"</v>
          </cell>
        </row>
        <row r="827">
          <cell r="C827">
            <v>1078</v>
          </cell>
          <cell r="D827" t="str">
            <v>МБОУ "Вешенская СОШ"</v>
          </cell>
          <cell r="E827" t="str">
            <v>Муниципальное бюджетное общеобразовательное учреждение "Вешенская средняя общеобразовательная школа"</v>
          </cell>
        </row>
        <row r="828">
          <cell r="C828">
            <v>2101</v>
          </cell>
          <cell r="D828" t="str">
            <v>МБОУ "Нижне-Кривская ООШ"</v>
          </cell>
          <cell r="E828" t="str">
            <v>Муниципальное бюджетное общеобразовательное учреждение "Нижне-Кривская основная общеобразовательная школа"</v>
          </cell>
        </row>
        <row r="829">
          <cell r="C829">
            <v>3050</v>
          </cell>
          <cell r="D829" t="str">
            <v>ГБПОУ РО "ВПК им. М.А. Шолохова"</v>
          </cell>
          <cell r="E829" t="str">
            <v>Государственное бюджетное профессиональное образовательное учреждение Ростовской области "Вешенский педагогический колледж им. М.А. Шолохова"</v>
          </cell>
        </row>
        <row r="830">
          <cell r="C830">
            <v>459</v>
          </cell>
          <cell r="D830" t="str">
            <v>МБОУ СОШ № 1 г. Азова</v>
          </cell>
          <cell r="E830" t="str">
            <v>Муниципальное бюджетное общеобразовательное учреждение средняя общеобразовательная школа № 1 г. Азова</v>
          </cell>
        </row>
        <row r="831">
          <cell r="C831">
            <v>460</v>
          </cell>
          <cell r="D831" t="str">
            <v>МБОУ СОШ № 2 г. Азова</v>
          </cell>
          <cell r="E831" t="str">
            <v>Муниципальное бюджетное общеобразовательное учреждение средняя общеобразовательная школа № 2 г. Азова</v>
          </cell>
        </row>
        <row r="832">
          <cell r="C832">
            <v>461</v>
          </cell>
          <cell r="D832" t="str">
            <v>МБОУ СОШ № 3 г. Азова</v>
          </cell>
          <cell r="E832" t="str">
            <v>Муниципальное бюджетное общеобразовательное учреждение средняя общеобразовательная школа № 3 г. Азова</v>
          </cell>
        </row>
        <row r="833">
          <cell r="C833">
            <v>462</v>
          </cell>
          <cell r="D833" t="str">
            <v>МБОУ СОШ № 5 г. Азова</v>
          </cell>
          <cell r="E833" t="str">
            <v>Муниципальное бюджетное общеобразовательное учреждение средняя общеобразовательная школа № 5 г. Азова</v>
          </cell>
        </row>
        <row r="834">
          <cell r="C834">
            <v>463</v>
          </cell>
          <cell r="D834" t="str">
            <v>МБОУ СОШ № 9 г. Азова</v>
          </cell>
          <cell r="E834" t="str">
            <v>Муниципальное бюджетное общеобразовательное учреждение средняя общеобразовательная школа № 9 г. Азова</v>
          </cell>
        </row>
        <row r="835">
          <cell r="C835">
            <v>464</v>
          </cell>
          <cell r="D835" t="str">
            <v>МБОУ СОШ № 11 г. Азова</v>
          </cell>
          <cell r="E835" t="str">
            <v>Муниципальное бюджетное общеобразовательное учреждение средняя общеобразовательная школа № 11 г. Азова</v>
          </cell>
        </row>
        <row r="836">
          <cell r="C836">
            <v>465</v>
          </cell>
          <cell r="D836" t="str">
            <v>МБОУ СОШ № 13 г. Азова</v>
          </cell>
          <cell r="E836" t="str">
            <v>Муниципальное бюджетное общеобразовательное учреждение средняя общеобразовательная школа № 13 г. Азова</v>
          </cell>
        </row>
        <row r="837">
          <cell r="C837">
            <v>466</v>
          </cell>
          <cell r="D837" t="str">
            <v>МБОУ СОШ № 14 г. Азова</v>
          </cell>
          <cell r="E837" t="str">
            <v>Муниципальное бюджетное общеобразовательное учреждение средняя общеобразовательная школа № 14 г. Азова</v>
          </cell>
        </row>
        <row r="838">
          <cell r="C838">
            <v>467</v>
          </cell>
          <cell r="D838" t="str">
            <v>МБОУ СОШ № 15 г. Азова</v>
          </cell>
          <cell r="E838" t="str">
            <v>Муниципальное бюджетное общеобразовательное учреждение средняя общеобразовательная школа № 15 г. Азова</v>
          </cell>
        </row>
        <row r="839">
          <cell r="C839">
            <v>468</v>
          </cell>
          <cell r="D839" t="str">
            <v>МБОУ ВСОШ №1 г.Азова</v>
          </cell>
          <cell r="E839" t="str">
            <v>Муниципальное бюджетное общеобразовательное учреждение вечерняя (сменная) общеобразовательная школа № 1 г. Азова</v>
          </cell>
        </row>
        <row r="840">
          <cell r="C840">
            <v>469</v>
          </cell>
          <cell r="D840" t="str">
            <v>МБОУ Лицей г. Азова</v>
          </cell>
          <cell r="E840" t="str">
            <v>Муниципальное бюджетное общеобразовательное учреждение Лицей г. Азова</v>
          </cell>
        </row>
        <row r="841">
          <cell r="C841">
            <v>1101</v>
          </cell>
          <cell r="D841" t="str">
            <v>ГКОУ РО Азовская школа №7</v>
          </cell>
          <cell r="E841" t="str">
            <v>Государственное казенное общеобразовательное учреждение Ростовской области "Азовская специальная школа №7"</v>
          </cell>
        </row>
        <row r="842">
          <cell r="C842">
            <v>3000</v>
          </cell>
          <cell r="D842" t="str">
            <v>ГБПОУ РО "АГТК"</v>
          </cell>
          <cell r="E842" t="str">
            <v>Государственное бюджетное профессиональное образовательное учреждение Ростовской области "Азовский гуманитарно-технический колледж"</v>
          </cell>
        </row>
        <row r="843">
          <cell r="C843">
            <v>3004</v>
          </cell>
          <cell r="D843" t="str">
            <v>ГБОУ РО ПУ №45</v>
          </cell>
          <cell r="E843" t="str">
            <v>Государственное бюджетное профессиональное образовательное учреждение Ротсовской области "Азовское профессиональное училище № 45"</v>
          </cell>
        </row>
        <row r="844">
          <cell r="C844">
            <v>3006</v>
          </cell>
          <cell r="D844" t="str">
            <v>ГБПОУ РО "АККАТТ"</v>
          </cell>
          <cell r="E844" t="str">
            <v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v>
          </cell>
        </row>
        <row r="845">
          <cell r="C845">
            <v>447</v>
          </cell>
          <cell r="D845" t="str">
            <v>МБОУ СОШ № 2</v>
          </cell>
          <cell r="E845" t="str">
            <v>муниципальное бюджетное общеобразовательное учреждение "Средняя общеобразовательная школа № 2"</v>
          </cell>
        </row>
        <row r="846">
          <cell r="C846">
            <v>448</v>
          </cell>
          <cell r="D846" t="str">
            <v>МБОУ лицей № 3</v>
          </cell>
          <cell r="E846" t="str">
            <v>муниципальное бюджетное общеобразовательное учреждение лицей № 3</v>
          </cell>
        </row>
        <row r="847">
          <cell r="C847">
            <v>449</v>
          </cell>
          <cell r="D847" t="str">
            <v>МБОУ СОШ № 4 с УИОП</v>
          </cell>
          <cell r="E847" t="str">
            <v>муниципальное бюджетное общеобразовательное учреждение Средняя общеобразовательная школа № 4 с углубленным изучением отдельных предметов</v>
          </cell>
        </row>
        <row r="848">
          <cell r="C848">
            <v>450</v>
          </cell>
          <cell r="D848" t="str">
            <v>МБОУ СОШ № 5</v>
          </cell>
          <cell r="E848" t="str">
            <v>муниципальное бюджетное общеобразовательное учреждение "Средняя общеобразовательная школа № 5 им. Ю.А.Гагарина"</v>
          </cell>
        </row>
        <row r="849">
          <cell r="C849">
            <v>451</v>
          </cell>
          <cell r="D849" t="str">
            <v>МБОУ СОШ № 6</v>
          </cell>
          <cell r="E849" t="str">
            <v>муниципальное бюджетное общеобразовательное учреждение "Средняя общеобразовательная школа № 6"</v>
          </cell>
        </row>
        <row r="850">
          <cell r="C850">
            <v>452</v>
          </cell>
          <cell r="D850" t="str">
            <v>МБОУ Гимназия № 7</v>
          </cell>
          <cell r="E850" t="str">
            <v>муниципальное бюджетное общеобразовательное учреждение "Гимназия № 7"</v>
          </cell>
        </row>
        <row r="851">
          <cell r="C851">
            <v>453</v>
          </cell>
          <cell r="D851" t="str">
            <v>МБОУ СОШ № 9</v>
          </cell>
          <cell r="E851" t="str">
            <v>муниципальное бюджетное общеобразовательное учреждение "Средняя общеобразовательная школа № 9"</v>
          </cell>
        </row>
        <row r="852">
          <cell r="C852">
            <v>454</v>
          </cell>
          <cell r="D852" t="str">
            <v>МБОУ лицей № 10</v>
          </cell>
          <cell r="E852" t="str">
            <v>муниципальное бюджетное общеобразовательное учреждение лицей № 10</v>
          </cell>
        </row>
        <row r="853">
          <cell r="C853">
            <v>455</v>
          </cell>
          <cell r="D853" t="str">
            <v>МБОУ СОШ № 12</v>
          </cell>
          <cell r="E853" t="str">
            <v>муниципальное бюджетное общеобразовательное учреждение "Средняя общеобразовательная школа № 12"</v>
          </cell>
        </row>
        <row r="854">
          <cell r="C854">
            <v>456</v>
          </cell>
          <cell r="D854" t="str">
            <v>МБОУ СОШ № 16</v>
          </cell>
          <cell r="E854" t="str">
            <v>муниципальное бюджетное общеобразовательное учреждение средняя общеобразовательная школа № 16</v>
          </cell>
        </row>
        <row r="855">
          <cell r="C855">
            <v>457</v>
          </cell>
          <cell r="D855" t="str">
            <v>МБОУ Гимназия № 21</v>
          </cell>
          <cell r="E855" t="str">
            <v>муниципальное бюджетное общеобразовательное учреждение Гимназия № 21</v>
          </cell>
        </row>
        <row r="856">
          <cell r="C856">
            <v>458</v>
          </cell>
          <cell r="D856" t="str">
            <v>МБОУ СОШ № 8</v>
          </cell>
          <cell r="E856" t="str">
            <v>муниципальное бюджетное общеобразовательное учреждение "Средняя общеобразовательная школа № 8"</v>
          </cell>
        </row>
        <row r="857">
          <cell r="C857">
            <v>3020</v>
          </cell>
          <cell r="D857" t="str">
            <v>БТЖТ - филиал ФГБОУ ВПО РГУПС</v>
          </cell>
          <cell r="E857" t="str">
            <v>Батайский техникум железнодорожного транспорта - филиал федерального государственного бюджетного образовательного учреждения высшего профессионального образования "Ростовский государственный университет путей сообщения"</v>
          </cell>
        </row>
        <row r="858">
          <cell r="C858">
            <v>3021</v>
          </cell>
          <cell r="D858" t="str">
            <v>ГБОУ НПО РО ПУ № 41</v>
          </cell>
          <cell r="E858" t="str">
            <v>Государственное бюджетное образовательное учреждение начального профессионального образования Ростовской области "Профессиональное училище № 41"</v>
          </cell>
        </row>
        <row r="859">
          <cell r="C859">
            <v>3022</v>
          </cell>
          <cell r="D859" t="str">
            <v>ГБОУ НПО РО ПУ № 42</v>
          </cell>
          <cell r="E859" t="str">
            <v>Государственное бюджетное образовательное учреждение профессионального образования Ростовской области "Профессиональное училище № 42"</v>
          </cell>
        </row>
        <row r="860">
          <cell r="C860">
            <v>3023</v>
          </cell>
          <cell r="D860" t="str">
            <v>ГБОУ СПО РО БТИТиР</v>
          </cell>
          <cell r="E860" t="str">
            <v>Государственное бюджетное образовательное учреждение среднего профессионального образования Ростовской области "Батайский техникум информационных технологий и радиоэлектроники "Донинтех"</v>
          </cell>
        </row>
        <row r="861">
          <cell r="C861">
            <v>420</v>
          </cell>
          <cell r="D861" t="str">
            <v>МБОУ СОШ № 1</v>
          </cell>
          <cell r="E861" t="str">
            <v>Муниципальное бюджетное общеобразовательное учреждение средняя общеобразовательная школа №1</v>
          </cell>
        </row>
        <row r="862">
          <cell r="C862">
            <v>421</v>
          </cell>
          <cell r="D862" t="str">
            <v>МБОУ СОШ № 2</v>
          </cell>
          <cell r="E862" t="str">
            <v>Муниципальное бюджетное общеобразовательное учреждение средняя общеобразовательная школа №2</v>
          </cell>
        </row>
        <row r="863">
          <cell r="C863">
            <v>422</v>
          </cell>
          <cell r="D863" t="str">
            <v>МБОУ СОШ № 3</v>
          </cell>
          <cell r="E863" t="str">
            <v>Муниципальное бюджетное общеобразовательное учреждение средняя общеобразовательная школа №3</v>
          </cell>
        </row>
        <row r="864">
          <cell r="C864">
            <v>423</v>
          </cell>
          <cell r="D864" t="str">
            <v>МБОУ СОШ № 4</v>
          </cell>
          <cell r="E864" t="str">
            <v>Муниципальное бюджетное общеобразовательное учреждение средняя общеобразовательная школа №4</v>
          </cell>
        </row>
        <row r="865">
          <cell r="C865">
            <v>424</v>
          </cell>
          <cell r="D865" t="str">
            <v>МБОУ СОШ № 5</v>
          </cell>
          <cell r="E865" t="str">
            <v>Муниципальное бюджетное общеобразовательное учреждение средняя общеобразовательная школа №5</v>
          </cell>
        </row>
        <row r="866">
          <cell r="C866">
            <v>425</v>
          </cell>
          <cell r="D866" t="str">
            <v>МБОУ СОШ № 6</v>
          </cell>
          <cell r="E866" t="str">
            <v>Муниципальное бюджетное общеобразовательное учреждение средняя общеобразовательная школа №6</v>
          </cell>
        </row>
        <row r="867">
          <cell r="C867">
            <v>427</v>
          </cell>
          <cell r="D867" t="str">
            <v>МБОУ СОШ № 8</v>
          </cell>
          <cell r="E867" t="str">
            <v>Муниципальное бюджетное общеобразовательное учреждение средняя общеобразовательная школа №8</v>
          </cell>
        </row>
        <row r="868">
          <cell r="C868">
            <v>428</v>
          </cell>
          <cell r="D868" t="str">
            <v>МБОУ СОШ № 9</v>
          </cell>
          <cell r="E868" t="str">
            <v>Муниципальное бюджетное общеобразовательное учреждение средняя общеобразовательная школа №9</v>
          </cell>
        </row>
        <row r="869">
          <cell r="C869">
            <v>429</v>
          </cell>
          <cell r="D869" t="str">
            <v>МБОУ СОШ №10</v>
          </cell>
          <cell r="E869" t="str">
            <v>Муниципальное бюджетное общеобразовательное учреждение средняя общеобразовательная школа №10</v>
          </cell>
        </row>
        <row r="870">
          <cell r="C870">
            <v>430</v>
          </cell>
          <cell r="D870" t="str">
            <v>МБОУ СОШ № 11</v>
          </cell>
          <cell r="E870" t="str">
            <v>Муниципальное бюджетное общеобразовательное учреждение средняя общеобразовательная школа №11</v>
          </cell>
        </row>
        <row r="871">
          <cell r="C871">
            <v>431</v>
          </cell>
          <cell r="D871" t="str">
            <v>МБОУ СОШ № 12</v>
          </cell>
          <cell r="E871" t="str">
            <v>Муниципальное бюджетное общеобразовательное учреждение средняя общеобразовательная школа №12</v>
          </cell>
        </row>
        <row r="872">
          <cell r="C872">
            <v>432</v>
          </cell>
          <cell r="D872" t="str">
            <v>МБОУ СОШ № 14</v>
          </cell>
          <cell r="E872" t="str">
            <v>Муниципальное бюджетное общеобразовательное учреждение средняя общеобразовательная школа №14</v>
          </cell>
        </row>
        <row r="873">
          <cell r="C873">
            <v>433</v>
          </cell>
          <cell r="D873" t="str">
            <v>МБОУ СОШ №15</v>
          </cell>
          <cell r="E873" t="str">
            <v>Муниципальное бюджетное общеобразовательное учреждение средняя общеобразовательная школа №15</v>
          </cell>
        </row>
        <row r="874">
          <cell r="C874">
            <v>435</v>
          </cell>
          <cell r="D874" t="str">
            <v>МБОУ СОШ № 17</v>
          </cell>
          <cell r="E874" t="str">
            <v>Муниципальное бюджетное общеобразовательное учреждение средняя общеобразовательная школа №17</v>
          </cell>
        </row>
        <row r="875">
          <cell r="C875">
            <v>437</v>
          </cell>
          <cell r="D875" t="str">
            <v>МБОУ Богураевская СОШ</v>
          </cell>
          <cell r="E875" t="str">
            <v>Муниципальное бюджетное общеобразовательное учреждение Богураевская средняя общеобразовательная школа</v>
          </cell>
        </row>
        <row r="876">
          <cell r="C876">
            <v>438</v>
          </cell>
          <cell r="D876" t="str">
            <v>МБОУ Грушевская СОШ</v>
          </cell>
          <cell r="E876" t="str">
            <v>Муниципальное бюджетное общеобразовательное учреждение Грушевская средняя общеобразовательная школа</v>
          </cell>
        </row>
        <row r="877">
          <cell r="C877">
            <v>439</v>
          </cell>
          <cell r="D877" t="str">
            <v>МБОУ Голубинская СОШ</v>
          </cell>
          <cell r="E877" t="str">
            <v>Муниципальное бюджетное общеобразовательное учреждение Голубинская средняя общеобразовательная школа</v>
          </cell>
        </row>
        <row r="878">
          <cell r="C878">
            <v>440</v>
          </cell>
          <cell r="D878" t="str">
            <v>МБОУ Ильинская СОШ</v>
          </cell>
          <cell r="E878" t="str">
            <v>Муниципальное бюджетное общеобразовательное учреждение Ильинская средняя общеобразовательная школа</v>
          </cell>
        </row>
        <row r="879">
          <cell r="C879">
            <v>441</v>
          </cell>
          <cell r="D879" t="str">
            <v>МБОУ Краснодонецкая СОШ</v>
          </cell>
          <cell r="E879" t="str">
            <v>Муниципальное бюджетное общеобразовательное учреждение Краснодонецкая средняя общеобразовательная школа</v>
          </cell>
        </row>
        <row r="880">
          <cell r="C880">
            <v>442</v>
          </cell>
          <cell r="D880" t="str">
            <v>МБОУ Крутинская СОШ</v>
          </cell>
          <cell r="E880" t="str">
            <v>Муниципальное бюджетное общеобразовательное учреждение Крутинская средняя общеобразовательная школа</v>
          </cell>
        </row>
        <row r="881">
          <cell r="C881">
            <v>443</v>
          </cell>
          <cell r="D881" t="str">
            <v>МБОУ Ленинская СОШ</v>
          </cell>
          <cell r="E881" t="str">
            <v>Муниципальное бюджетное общеобразовательное учреждение Ленинская средняя общеобразовательная школа</v>
          </cell>
        </row>
        <row r="882">
          <cell r="C882">
            <v>444</v>
          </cell>
          <cell r="D882" t="str">
            <v>МБОУ Литвиновская СОШ</v>
          </cell>
          <cell r="E882" t="str">
            <v>Муниципальное бюджетное общеобразовательное учреждение Литвиновская средняя общеобразовательная школа</v>
          </cell>
        </row>
        <row r="883">
          <cell r="C883">
            <v>445</v>
          </cell>
          <cell r="D883" t="str">
            <v>МБОУ Сосновская СОШ</v>
          </cell>
          <cell r="E883" t="str">
            <v>Муниципальное бюджетное общеобразовательное учреждение Сосновская средняя общеобразовательная школа</v>
          </cell>
        </row>
        <row r="884">
          <cell r="C884">
            <v>446</v>
          </cell>
          <cell r="D884" t="str">
            <v>МБОУ Чапаевская СОШ</v>
          </cell>
          <cell r="E884" t="str">
            <v>Муниципальное бюджетное общеобразовательное учреждение Чапаевская средняя общеобразовательная школа</v>
          </cell>
        </row>
        <row r="885">
          <cell r="C885">
            <v>1059</v>
          </cell>
          <cell r="D885" t="str">
            <v>МБОУ Апанасовская СОШ</v>
          </cell>
          <cell r="E885" t="str">
            <v>Муниципальное бюджетное общеобразовательное учреждение Апанасовская средняя общеобразовательная школа</v>
          </cell>
        </row>
        <row r="886">
          <cell r="C886">
            <v>1079</v>
          </cell>
          <cell r="D886" t="str">
            <v>ГБОУ РО "БККК"</v>
          </cell>
          <cell r="E886" t="str">
            <v>Государственное бюджетное общеобразовательное учреждение Ростовской области "Белокалитвинский Матвея Платова казачий кадетский корпус"</v>
          </cell>
        </row>
        <row r="887">
          <cell r="C887">
            <v>1145</v>
          </cell>
          <cell r="D887" t="str">
            <v>КШ (Мариинская гимназия) ГБОУ РО "БККК" в р.п. Шолоховском</v>
          </cell>
          <cell r="E887" t="str">
            <v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 в р.п. Шолоховском</v>
          </cell>
        </row>
        <row r="888">
          <cell r="C888">
            <v>2077</v>
          </cell>
          <cell r="D888" t="str">
            <v>МБОУ ООШ №2</v>
          </cell>
          <cell r="E888" t="str">
            <v>муниципальное бюджетное общеобразовательное учреждение основная общеобразовательная школа №2</v>
          </cell>
        </row>
        <row r="889">
          <cell r="C889">
            <v>2078</v>
          </cell>
          <cell r="D889" t="str">
            <v>МБОУ ООШ №3</v>
          </cell>
          <cell r="E889" t="str">
            <v>муниципальное бюджетное общеобразовательное уреждение основная общеобразовательная школа №3</v>
          </cell>
        </row>
        <row r="890">
          <cell r="C890">
            <v>2079</v>
          </cell>
          <cell r="D890" t="str">
            <v>МБОУ ООШ №4</v>
          </cell>
          <cell r="E890" t="str">
            <v>муниципальное бюджетное общеобразовательное учреждение основная общеобразовательная школа №4</v>
          </cell>
        </row>
        <row r="891">
          <cell r="C891">
            <v>2080</v>
          </cell>
          <cell r="D891" t="str">
            <v>МБОУ Богатовская ООШ</v>
          </cell>
          <cell r="E891" t="str">
            <v>Муниципальное бюджетное общеобразовательное учреждение Богатовская основная общеобразовательная школа</v>
          </cell>
        </row>
        <row r="892">
          <cell r="C892">
            <v>2081</v>
          </cell>
          <cell r="D892" t="str">
            <v>МБОУ Головская ООШ</v>
          </cell>
          <cell r="E892" t="str">
            <v>муниципальное бюджетное общеобразовательное учреждение Головская основная общеобразовательная школа</v>
          </cell>
        </row>
        <row r="893">
          <cell r="C893">
            <v>2082</v>
          </cell>
          <cell r="D893" t="str">
            <v>МБОУ Какичевская ООШ</v>
          </cell>
          <cell r="E893" t="str">
            <v>муниципальное бюджетное общеобразовательное учреждение Какичевская основная общеобразовательная школа</v>
          </cell>
        </row>
        <row r="894">
          <cell r="C894">
            <v>2083</v>
          </cell>
          <cell r="D894" t="str">
            <v>МБОУ Насонтовская ООШ</v>
          </cell>
          <cell r="E894" t="str">
            <v>Муниципальное бюджетное общеобразовательное учреждение Насонтовская основная общеобразовательная школа</v>
          </cell>
        </row>
        <row r="895">
          <cell r="C895">
            <v>2084</v>
          </cell>
          <cell r="D895" t="str">
            <v>МБОУ Нижнепоповская</v>
          </cell>
          <cell r="E895" t="str">
            <v>муниципальное бюджетное общеобразовательное учреждение Нижнепоповская основная общеобразовательная школа</v>
          </cell>
        </row>
        <row r="896">
          <cell r="C896">
            <v>2085</v>
          </cell>
          <cell r="D896" t="str">
            <v>МБОУ Нижне - Серебряковская ООШ</v>
          </cell>
          <cell r="E896" t="str">
            <v>муниципальное бюджетное общеобразовательное учреждение Нижне - Серебряковская основная общеобразовательная школа</v>
          </cell>
        </row>
        <row r="897">
          <cell r="C897">
            <v>2086</v>
          </cell>
          <cell r="D897" t="str">
            <v>МБОУ Погореловская ООШ</v>
          </cell>
          <cell r="E897" t="str">
            <v>муниципальное бюджетное общеобразовательное учреждение погореловская основная общеобразовательная школа</v>
          </cell>
        </row>
        <row r="898">
          <cell r="C898">
            <v>2087</v>
          </cell>
          <cell r="D898" t="str">
            <v>МБОУ Поцелуевская ООШ</v>
          </cell>
          <cell r="E898" t="str">
            <v>муниципальное бюджетное общеобразовательное учреждение Поцелуевская основная общеобразовательная школа</v>
          </cell>
        </row>
        <row r="899">
          <cell r="C899">
            <v>2088</v>
          </cell>
          <cell r="D899" t="str">
            <v>МБОУ Процико - Березовская ООШ</v>
          </cell>
          <cell r="E899" t="str">
            <v>муниципальное бюджетное общеобразовательное учреждение Процико - Березовская основная общеобразовательная школа</v>
          </cell>
        </row>
        <row r="900">
          <cell r="C900">
            <v>2089</v>
          </cell>
          <cell r="D900" t="str">
            <v>ГБОУ РО "Шолоховская школа-интернат"</v>
          </cell>
          <cell r="E900" t="str">
            <v>государственное бюджетное общеобразовательное учреждение Ростовской области "Шолоховская школа-интернат"</v>
          </cell>
        </row>
        <row r="901">
          <cell r="C901">
            <v>3035</v>
          </cell>
          <cell r="D901" t="str">
            <v>ГБОУ СПО РО "БПТ"</v>
          </cell>
          <cell r="E901" t="str">
            <v>Белокалитвинский политехнический техникум</v>
          </cell>
        </row>
        <row r="902">
          <cell r="C902">
            <v>3036</v>
          </cell>
          <cell r="D902" t="str">
            <v>ГБПОУ РО "БКМТ"</v>
          </cell>
          <cell r="E902" t="str">
            <v>Государственное бюджетное профессиональное образовательное учреждение "Белокалитвинский многопрофильный техникум"</v>
          </cell>
        </row>
        <row r="903">
          <cell r="C903">
            <v>3037</v>
          </cell>
          <cell r="D903" t="str">
            <v>Профессиональное училище № 90</v>
          </cell>
          <cell r="E903" t="str">
            <v>ГОУ НПО БККПУ</v>
          </cell>
        </row>
        <row r="904">
          <cell r="C904">
            <v>3038</v>
          </cell>
          <cell r="D904" t="str">
            <v>ГОУ НПО ПУ № 66</v>
          </cell>
          <cell r="E904" t="str">
            <v>ГОУ НПО ПУ № 66</v>
          </cell>
        </row>
        <row r="905">
          <cell r="C905">
            <v>3039</v>
          </cell>
          <cell r="D905" t="str">
            <v>ГОУ НПО ПУ № 68</v>
          </cell>
          <cell r="E905" t="str">
            <v>ГОУ НПО ПУ № 68</v>
          </cell>
        </row>
        <row r="906">
          <cell r="C906">
            <v>397</v>
          </cell>
          <cell r="D906" t="str">
            <v>МБОУ СШ №1 г.Волгодонска</v>
          </cell>
          <cell r="E906" t="str">
            <v>муниципальное бюджетное общеобразовательное учреждение средняя школа №1 г.Волгодонска</v>
          </cell>
        </row>
        <row r="907">
          <cell r="C907">
            <v>399</v>
          </cell>
          <cell r="D907" t="str">
            <v>МБОУ СШ №5 г.Волгодонска</v>
          </cell>
          <cell r="E907" t="str">
            <v>муниципальное бюджетное общеобразовательное учреждение средняя школа №5 г.Волгодонска</v>
          </cell>
        </row>
        <row r="908">
          <cell r="C908">
            <v>400</v>
          </cell>
          <cell r="D908" t="str">
            <v>МБОУ СШ №7 г.Волгодонска</v>
          </cell>
          <cell r="E908" t="str">
            <v>муниципальное бюджетное общеобразовательное учреждение средняя школа №7 имени Героя РФ М.В.Ревенко г.Волгодонска</v>
          </cell>
        </row>
        <row r="909">
          <cell r="C909">
            <v>401</v>
          </cell>
          <cell r="D909" t="str">
            <v>МБОУ СШ №8 "Классическая" г.Волгодонска</v>
          </cell>
          <cell r="E909" t="str">
            <v>муниципальное бюджетное общеобразовательное учреждение средняя школа №8 "Классическая" г.Волгодонска</v>
          </cell>
        </row>
        <row r="910">
          <cell r="C910">
            <v>402</v>
          </cell>
          <cell r="D910" t="str">
            <v>МБОУ СШ №9 им.И.Ф.Учаева г.Волгодонска</v>
          </cell>
          <cell r="E910" t="str">
            <v>муниципальное бюджетное общеобразовательное учреждение средняя школа №9 имени И.Ф.Учаева г.Волгодонска</v>
          </cell>
        </row>
        <row r="911">
          <cell r="C911">
            <v>403</v>
          </cell>
          <cell r="D911" t="str">
            <v>МБОУ СШ "Центр образования" г.Волгодонска</v>
          </cell>
          <cell r="E911" t="str">
            <v>муниципальное бюджетное общеобразовательное учреждение средняя школа "Центр образования" г.Волгодонска</v>
          </cell>
        </row>
        <row r="912">
          <cell r="C912">
            <v>404</v>
          </cell>
          <cell r="D912" t="str">
            <v>МБОУ СШ №11 г.Волгодонска</v>
          </cell>
          <cell r="E912" t="str">
            <v>муниципальное бюджетное общеобразовательное учреждение средняя школа №11 г.Волгодонска</v>
          </cell>
        </row>
        <row r="913">
          <cell r="C913">
            <v>405</v>
          </cell>
          <cell r="D913" t="str">
            <v>МБОУ СШ №12 г.Волгодонска</v>
          </cell>
          <cell r="E913" t="str">
            <v>муниципальное бюджетное общеобразовательное учреждение средняя школа №12 г.Волгодонска</v>
          </cell>
        </row>
        <row r="914">
          <cell r="C914">
            <v>406</v>
          </cell>
          <cell r="D914" t="str">
            <v>МБОУ СШ №13 г.Волгодонска</v>
          </cell>
          <cell r="E914" t="str">
            <v>муниципальное бюджетное общеобразовательное учреждение средняя школа №13 г.Волгодонска</v>
          </cell>
        </row>
        <row r="915">
          <cell r="C915">
            <v>407</v>
          </cell>
          <cell r="D915" t="str">
            <v>МБОУ СШ №15 г.Волгодонска</v>
          </cell>
          <cell r="E915" t="str">
            <v>муниципальное бюджетное общеобразовательное учреждение средняя школа №15 г.Волгодонска</v>
          </cell>
        </row>
        <row r="916">
          <cell r="C916">
            <v>408</v>
          </cell>
          <cell r="D916" t="str">
            <v>МБОУ "Лицей №16" г.Волгодонска</v>
          </cell>
          <cell r="E916" t="str">
            <v>муниципальное бюджетное общеобразовательное учреждение "Естественно-математический лицей №16" г.Волгодонска</v>
          </cell>
        </row>
        <row r="917">
          <cell r="C917">
            <v>409</v>
          </cell>
          <cell r="D917" t="str">
            <v>МБОУ СШ №18 г.Волгодонска</v>
          </cell>
          <cell r="E917" t="str">
            <v>муниципальное бюджетное общеобразовательное учреждение средняя школа №18 г.Волгодонска</v>
          </cell>
        </row>
        <row r="918">
          <cell r="C918">
            <v>410</v>
          </cell>
          <cell r="D918" t="str">
            <v>МБОУ "Лицей "Политэк" г.Волгодонска</v>
          </cell>
          <cell r="E918" t="str">
            <v>муниципальное бюджетное общеобразовательное учреждение "Лицей "Политэк" г.Волгодонска</v>
          </cell>
        </row>
        <row r="919">
          <cell r="C919">
            <v>411</v>
          </cell>
          <cell r="D919" t="str">
            <v>МБОУ СШ №21 г.Волгодонска</v>
          </cell>
          <cell r="E919" t="str">
            <v>муниципальное бюджетное общеобразовательное учреждение средняя школа №21 г.Волгодонска</v>
          </cell>
        </row>
        <row r="920">
          <cell r="C920">
            <v>412</v>
          </cell>
          <cell r="D920" t="str">
            <v>МБОУ СШ №22</v>
          </cell>
          <cell r="E920" t="str">
            <v>муниципальное бюджетное общеобразовательное учреждение средняя школа №22 г. Волгодонска</v>
          </cell>
        </row>
        <row r="921">
          <cell r="C921">
            <v>413</v>
          </cell>
          <cell r="D921" t="str">
            <v>МБОУ СШ №23 г.Волгодонска</v>
          </cell>
          <cell r="E921" t="str">
            <v>муниципальное бюджетное общеобразовательное учреждение средняя школа №23 г.Волгодонска</v>
          </cell>
        </row>
        <row r="922">
          <cell r="C922">
            <v>414</v>
          </cell>
          <cell r="D922" t="str">
            <v>МБОУ "Лицей №24" г.Волгодонска</v>
          </cell>
          <cell r="E922" t="str">
            <v>муниципальное бюджетное общеобразовательное учреждение "Лицей №24" г.Волгодонска</v>
          </cell>
        </row>
        <row r="923">
          <cell r="C923">
            <v>416</v>
          </cell>
          <cell r="D923" t="str">
            <v>МБОУ "Гимназия "Шанс" г.Волгодонска</v>
          </cell>
          <cell r="E923" t="str">
            <v>муниципальное бюджетное общеобразовательное учреждение "Гимназия "Шанс" г.Волгодонска</v>
          </cell>
        </row>
        <row r="924">
          <cell r="C924">
            <v>418</v>
          </cell>
          <cell r="D924" t="str">
            <v>МБОУ "Гимназия №1 "Юнона" г.Волгодонска</v>
          </cell>
          <cell r="E924" t="str">
            <v>муниципальное бюджетное общеобразовательное учреждение "Гимназия №1 "Юнона" г.Волгодонска</v>
          </cell>
        </row>
        <row r="925">
          <cell r="C925">
            <v>419</v>
          </cell>
          <cell r="D925" t="str">
            <v>МБОУ "Гимназия "Юридическая" г.Волгодонска</v>
          </cell>
          <cell r="E925" t="str">
            <v>муниципальное бюджетное общеобразовательное учреждение "Гимназия "Юридическая" г.Волгодонска</v>
          </cell>
        </row>
        <row r="926">
          <cell r="C926">
            <v>1071</v>
          </cell>
          <cell r="D926" t="str">
            <v>ГКОУ РО Волгодонская специальная школа-интернат "Восхождение"</v>
          </cell>
          <cell r="E926" t="str">
            <v>государственное казенное общеобразовательное учреждение Ростовской области "Волгодонская специальная школа-интернат "Восхождение""</v>
          </cell>
        </row>
        <row r="927">
          <cell r="C927">
            <v>1124</v>
          </cell>
          <cell r="D927" t="str">
            <v>ГБОУ РО "Волгодонская школа-интернат"</v>
          </cell>
          <cell r="E927" t="str">
            <v>государственное бюджетное общеобразовательное учреждение Ростовской области "Волгодонская школа-интернат"</v>
          </cell>
        </row>
        <row r="928">
          <cell r="C928">
            <v>3070</v>
          </cell>
          <cell r="D928" t="str">
            <v>ГБПОУ РО "ВПК"</v>
          </cell>
          <cell r="E928" t="str">
            <v>государственное бюджетное профессиональное образовательное учреждение Ростовской области "Волгодонский педагогический колледж"</v>
          </cell>
        </row>
        <row r="929">
          <cell r="C929">
            <v>3071</v>
          </cell>
          <cell r="D929" t="str">
            <v>ВИТИ НИЯУ МИФИ</v>
          </cell>
          <cell r="E929" t="str">
            <v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0">
          <cell r="C930">
            <v>3072</v>
          </cell>
          <cell r="D930" t="str">
            <v>ГБПОУ РО "ВТИТБиД"</v>
          </cell>
          <cell r="E930" t="str">
            <v>государственное бюджетное профессиональное образовательное учреждение Ростовской области "Волгодонский техникум информационных технологий, бизнеса и дизайна имени В.В. Самарского"</v>
          </cell>
        </row>
        <row r="931">
          <cell r="C931">
            <v>3073</v>
          </cell>
          <cell r="D931" t="str">
            <v>ГБПОУ РО "ВМК"</v>
          </cell>
          <cell r="E931" t="str">
            <v>государственное бюджетное профессиональное образовательное учреждение Ростовской области "Волгодонской медицинский колледж"</v>
          </cell>
        </row>
        <row r="932">
          <cell r="C932">
            <v>3075</v>
          </cell>
          <cell r="D932" t="str">
            <v>ГБПОУ  РО "ВТММ"</v>
          </cell>
          <cell r="E932" t="str">
            <v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v>
          </cell>
        </row>
        <row r="933">
          <cell r="C933">
            <v>3076</v>
          </cell>
          <cell r="D933" t="str">
            <v>ГБПОУ РО ПУ № 69</v>
          </cell>
          <cell r="E933" t="str">
            <v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v>
          </cell>
        </row>
        <row r="934">
          <cell r="C934">
            <v>3077</v>
          </cell>
          <cell r="D934" t="str">
            <v>ГБПОУ РО "ВТОПиТ"</v>
          </cell>
          <cell r="E934" t="str">
            <v>государственное бюджетное профессиональное образовательное учреждение Ростовской области "Вологодонский техникум общественного питания и торговли"</v>
          </cell>
        </row>
        <row r="935">
          <cell r="C935">
            <v>3079</v>
          </cell>
          <cell r="D935" t="str">
            <v>ГБПОУ РО "ВТЭТ"</v>
          </cell>
          <cell r="E935" t="str">
            <v>государственное бюджетное профессиональное образовательное учреждение Ростовской области "Волгодонский техникум энергетики и транспорта"</v>
          </cell>
        </row>
        <row r="936">
          <cell r="C936">
            <v>4083</v>
          </cell>
          <cell r="D936" t="str">
            <v>ВИТИ филиал НИЯУ МИФИ</v>
          </cell>
          <cell r="E936" t="str">
            <v>Волгодонский инженерно-технический институт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v>
          </cell>
        </row>
        <row r="937">
          <cell r="C937">
            <v>379</v>
          </cell>
          <cell r="D937" t="str">
            <v>МБОУ СШ №1</v>
          </cell>
          <cell r="E937" t="str">
            <v>Муниципальное бюджетное общеобразовательное учреждение Средняя школа №1</v>
          </cell>
        </row>
        <row r="938">
          <cell r="C938">
            <v>380</v>
          </cell>
          <cell r="D938" t="str">
            <v>МБОУ СШ №2</v>
          </cell>
          <cell r="E938" t="str">
            <v>Муниципальное бюджетное общеобразовательное учреждение Средняя школа №2</v>
          </cell>
        </row>
        <row r="939">
          <cell r="C939">
            <v>381</v>
          </cell>
          <cell r="D939" t="str">
            <v>МБОУ ОШ №3</v>
          </cell>
          <cell r="E939" t="str">
            <v>Муниципальное бюджетное общеобразовательное учреждение Основная школа № 3</v>
          </cell>
        </row>
        <row r="940">
          <cell r="C940">
            <v>382</v>
          </cell>
          <cell r="D940" t="str">
            <v>МБОУ СШ №4</v>
          </cell>
          <cell r="E940" t="str">
            <v>Муниципальное бюджетное общеобразовательное учреждение Средняя школа №4</v>
          </cell>
        </row>
        <row r="941">
          <cell r="C941">
            <v>384</v>
          </cell>
          <cell r="D941" t="str">
            <v>МБОУ СШ №6</v>
          </cell>
          <cell r="E941" t="str">
            <v>Муниципальное бюджетное общеобразовательное учреждение Средняя школа № 6 имени Героя Советского Союза И.А. Омельченко</v>
          </cell>
        </row>
        <row r="942">
          <cell r="C942">
            <v>387</v>
          </cell>
          <cell r="D942" t="str">
            <v>МБОУ СШ № 9</v>
          </cell>
          <cell r="E942" t="str">
            <v>Муниципальное бюджетное общеобразовательное учреждение Средняя школа № 9</v>
          </cell>
        </row>
        <row r="943">
          <cell r="C943">
            <v>388</v>
          </cell>
          <cell r="D943" t="str">
            <v>МБОУ Гимназия № 10</v>
          </cell>
          <cell r="E943" t="str">
            <v>Муниципальное бюджетное общеобразовательное учреждение Гимназия № 10</v>
          </cell>
        </row>
        <row r="944">
          <cell r="C944">
            <v>390</v>
          </cell>
          <cell r="D944" t="str">
            <v>МБОУ СШ № 15</v>
          </cell>
          <cell r="E944" t="str">
            <v>Муниципальное бюджетное общеобразовательное учреждение Средняя школа № 15</v>
          </cell>
        </row>
        <row r="945">
          <cell r="C945">
            <v>391</v>
          </cell>
          <cell r="D945" t="str">
            <v>МБОУ ОШ № 18</v>
          </cell>
          <cell r="E945" t="str">
            <v>Муниципальное бюджетное общеобразовательное учреждение Основная школа №18</v>
          </cell>
        </row>
        <row r="946">
          <cell r="C946">
            <v>392</v>
          </cell>
          <cell r="D946" t="str">
            <v>МБОУ казачья СШ № 22</v>
          </cell>
          <cell r="E946" t="str">
            <v>Муниципальное бюджетное общеобразовательное учреждение казачья Средняя школа № 22 имени кавалера Ордена Мужества А. Морозова</v>
          </cell>
        </row>
        <row r="947">
          <cell r="C947">
            <v>393</v>
          </cell>
          <cell r="D947" t="str">
            <v>МБОУ СШ №23</v>
          </cell>
          <cell r="E947" t="str">
            <v>Муниципальное бюджетное общеобразовательное учреждение Средняя школа №23 имени В.А. Шеболдаева</v>
          </cell>
        </row>
        <row r="948">
          <cell r="C948">
            <v>394</v>
          </cell>
          <cell r="D948" t="str">
            <v>МБОУ "Лицей №24" г.Гуково</v>
          </cell>
          <cell r="E948" t="str">
            <v>Муниципальное бюджетное общеобразовательное учреждение "Лицей №24" г.Гуково</v>
          </cell>
        </row>
        <row r="949">
          <cell r="C949">
            <v>395</v>
          </cell>
          <cell r="D949" t="str">
            <v>ЧОУ "Экономический лицей города Гуково"</v>
          </cell>
          <cell r="E949" t="str">
            <v>Частное общеобразовательное учреждение &lt;Экономический лицей города Гуково&gt;</v>
          </cell>
        </row>
        <row r="950">
          <cell r="C950">
            <v>1060</v>
          </cell>
          <cell r="D950" t="str">
            <v>МБОУ ОШ №16</v>
          </cell>
          <cell r="E950" t="str">
            <v>Муниципальное бюджетное общеобразовательное учреждение Основная школа №16</v>
          </cell>
        </row>
        <row r="951">
          <cell r="C951">
            <v>3095</v>
          </cell>
          <cell r="D951" t="str">
            <v>ГФ ГБОУ СПО РО "ШРКТЭ"</v>
          </cell>
          <cell r="E951" t="str">
            <v>Гуковский филиал Шахтинского регионального колледжа топлива и энергетики им. ак. П.И. Степанова</v>
          </cell>
        </row>
        <row r="952">
          <cell r="C952">
            <v>3097</v>
          </cell>
          <cell r="D952" t="str">
            <v>ГОУ СПО РО ГСТ</v>
          </cell>
          <cell r="E952" t="str">
            <v>Государственное образовательное учреждение среднего профессионального образования Ростовской области "Гуковский строительный техникум"</v>
          </cell>
        </row>
        <row r="953">
          <cell r="C953">
            <v>368</v>
          </cell>
          <cell r="D953" t="str">
            <v>МБОУ СОШ №1 г.Донецка</v>
          </cell>
          <cell r="E953" t="str">
            <v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v>
          </cell>
        </row>
        <row r="954">
          <cell r="C954">
            <v>369</v>
          </cell>
          <cell r="D954" t="str">
            <v>МБОУ СОШ №2 г.Донецка</v>
          </cell>
          <cell r="E954" t="str">
            <v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v>
          </cell>
        </row>
        <row r="955">
          <cell r="C955">
            <v>370</v>
          </cell>
          <cell r="D955" t="str">
            <v>МБОУ СОШ №3 г.Донецка</v>
          </cell>
          <cell r="E955" t="str">
            <v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v>
          </cell>
        </row>
        <row r="956">
          <cell r="C956">
            <v>371</v>
          </cell>
          <cell r="D956" t="str">
            <v>МБОУ СОШ №4 г.Донецка</v>
          </cell>
          <cell r="E956" t="str">
            <v>Муниципальное бюджетное общеобразовательное учреждение средняя общеобразовательная школа №4 муниципального образования "Город Донецк"</v>
          </cell>
        </row>
        <row r="957">
          <cell r="C957">
            <v>372</v>
          </cell>
          <cell r="D957" t="str">
            <v>МБОУ СОШ №5 г.Донецка</v>
          </cell>
          <cell r="E957" t="str">
            <v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v>
          </cell>
        </row>
        <row r="958">
          <cell r="C958">
            <v>374</v>
          </cell>
          <cell r="D958" t="str">
            <v>МБОУ СОШ №7 г.Донецка</v>
          </cell>
          <cell r="E958" t="str">
            <v>Муниципальное бюджетное общеобразовательное учреждение средняя общеобразовательная школа №7 муниципального образования "Город Донецк"</v>
          </cell>
        </row>
        <row r="959">
          <cell r="C959">
            <v>375</v>
          </cell>
          <cell r="D959" t="str">
            <v>МБОУ гимназия №12 г.Донецка</v>
          </cell>
          <cell r="E959" t="str">
            <v>Муниципальное бюджетное общеобразовательное учреждение гимназия №12 имени М.А.Шолохова муниципального образования "Город Донецк"</v>
          </cell>
        </row>
        <row r="960">
          <cell r="C960">
            <v>376</v>
          </cell>
          <cell r="D960" t="str">
            <v>МБОУ СОШ №13 г.Донецка</v>
          </cell>
          <cell r="E960" t="str">
            <v>Муниципальное бюджетное общеобразовательное учреждение средняя общеобразовательная школа №13 муниципального образования "Город Донецк"</v>
          </cell>
        </row>
        <row r="961">
          <cell r="C961">
            <v>377</v>
          </cell>
          <cell r="D961" t="str">
            <v>МБОУ СОШ №20 г.Донецка</v>
          </cell>
          <cell r="E961" t="str">
            <v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v>
          </cell>
        </row>
        <row r="962">
          <cell r="C962">
            <v>1141</v>
          </cell>
          <cell r="D962" t="str">
            <v>МБОУ СОШ №18 г.Донецка</v>
          </cell>
          <cell r="E962" t="str">
            <v>Муниципальное бюджетное общеобразовательное учреждение средняя общеобразовательная школа №18 муниципального образования "Город Донецк"</v>
          </cell>
        </row>
        <row r="963">
          <cell r="C963">
            <v>3099</v>
          </cell>
          <cell r="D963" t="str">
            <v>ГБПОУ РО "ДГПГТ"</v>
          </cell>
          <cell r="E963" t="str">
            <v>Государственное бюджетное профессиональное образовательное учреждение Ростовской области "Донецкий государственный промышленно-гуманитарный техникум"</v>
          </cell>
        </row>
        <row r="964">
          <cell r="C964">
            <v>3522</v>
          </cell>
          <cell r="D964" t="str">
            <v>ГБПОУ РО ПУ №50</v>
          </cell>
          <cell r="E964" t="str">
            <v>Государственное бюджетное профессиональное образовательное учреждение Ростовской области "Донецкое многопрофильное профессиональное училище №50"</v>
          </cell>
        </row>
        <row r="965">
          <cell r="C965">
            <v>361</v>
          </cell>
          <cell r="D965" t="str">
            <v>МБОУ СОШ №1 им. Б.П. Юркова</v>
          </cell>
          <cell r="E965" t="str">
            <v>Муниципальное бюджетное общеобразовательное учреждение средняя общеобразовательная школа №1 имени генерал-лейтенанта Б.П. Юркова</v>
          </cell>
        </row>
        <row r="966">
          <cell r="C966">
            <v>362</v>
          </cell>
          <cell r="D966" t="str">
            <v>МБОУ "Гимназия им.А.П.Чехова"</v>
          </cell>
          <cell r="E966" t="str">
            <v>Муниципальное бюджетное общеобразовательное учреждение "Гимназия имени А.П.Чехова"</v>
          </cell>
        </row>
        <row r="967">
          <cell r="C967">
            <v>364</v>
          </cell>
          <cell r="D967" t="str">
            <v>МБОУ СОШ № 4</v>
          </cell>
          <cell r="E967" t="str">
            <v>Муниципальное бюджетное общеобразовательное учреждение средняя общеобразовательная школа № 4</v>
          </cell>
        </row>
        <row r="968">
          <cell r="C968">
            <v>365</v>
          </cell>
          <cell r="D968" t="str">
            <v>МБОУ СОШ № 5 имени атамана М.И.Платова</v>
          </cell>
          <cell r="E968" t="str">
            <v>Муниципальное бюджетное общеобразовательное учреждение средняя общеобразовательная школа №5 имени атамана М.И.Платова</v>
          </cell>
        </row>
        <row r="969">
          <cell r="C969">
            <v>3525</v>
          </cell>
          <cell r="D969" t="str">
            <v>ГБПОУ РО "ПУ № 64 имени Л. Б. Ермина"</v>
          </cell>
          <cell r="E969" t="str">
            <v>Государственное бюджетное профессиональное образовательное учреждение Ростовской области "Профессиональное училище № 64 имени Л. Б. Ермина в г. Зверево"</v>
          </cell>
        </row>
        <row r="970">
          <cell r="C970">
            <v>342</v>
          </cell>
          <cell r="D970" t="str">
            <v>МБОУ СОШ №1</v>
          </cell>
          <cell r="E970" t="str">
            <v>муниципальное бюджетное общеобразовательное учреждение средняя общеобразовательная школа №1 города Каменск-Шахтинский</v>
          </cell>
        </row>
        <row r="971">
          <cell r="C971">
            <v>343</v>
          </cell>
          <cell r="D971" t="str">
            <v>МБОУ СОШ №2</v>
          </cell>
          <cell r="E971" t="str">
            <v>муниципальное бюджетное общеобразовательное учреждение средняя общеобразовательная школа №2 города Каменск-Шахтинский</v>
          </cell>
        </row>
        <row r="972">
          <cell r="C972">
            <v>344</v>
          </cell>
          <cell r="D972" t="str">
            <v>МБОУ СОШ №3</v>
          </cell>
          <cell r="E972" t="str">
            <v>муниципальное бюджетное общеобразовательное учреждение средняя общеобразовательная школа №3 города Каменск-Шахтинский</v>
          </cell>
        </row>
        <row r="973">
          <cell r="C973">
            <v>346</v>
          </cell>
          <cell r="D973" t="str">
            <v>МБОУ лицей №5</v>
          </cell>
          <cell r="E973" t="str">
            <v>муниципальное бюджетное общеобразовательное учреждение лицей №5 города Каменск-Шахтинского</v>
          </cell>
        </row>
        <row r="974">
          <cell r="C974">
            <v>348</v>
          </cell>
          <cell r="D974" t="str">
            <v>МБОУ СОШ №7</v>
          </cell>
          <cell r="E974" t="str">
            <v>муниципальное бюджетное общеобразовательное учреждение средняя общеобразовательная школа №7 города Каменск-Шахтинский</v>
          </cell>
        </row>
        <row r="975">
          <cell r="C975">
            <v>349</v>
          </cell>
          <cell r="D975" t="str">
            <v>МБОУ СОШ №8</v>
          </cell>
          <cell r="E975" t="str">
            <v>муниципальное бюджетное общеобразовательное учреждение средняя общеобразовательная школа №8 города Каменск-Шахтинский</v>
          </cell>
        </row>
        <row r="976">
          <cell r="C976">
            <v>350</v>
          </cell>
          <cell r="D976" t="str">
            <v>МБОУ СОШ № 9</v>
          </cell>
          <cell r="E976" t="str">
            <v>муниципальное бюджетное общеобразовательное учреждение средняя общеобразовательная школа № 9 города Каменск-Шахтинский</v>
          </cell>
        </row>
        <row r="977">
          <cell r="C977">
            <v>351</v>
          </cell>
          <cell r="D977" t="str">
            <v>МБОУ СОШ №10</v>
          </cell>
          <cell r="E977" t="str">
            <v>муниципальное бюджетное общеобразовательное учреждение средняя общеобразовательная школа №10 города Каменск-Шахтинский</v>
          </cell>
        </row>
        <row r="978">
          <cell r="C978">
            <v>352</v>
          </cell>
          <cell r="D978" t="str">
            <v>МБОУ СОШ №11</v>
          </cell>
          <cell r="E978" t="str">
            <v>муниципальное бюджетное общеобразовательное учреждение средняя общеобразовательная школа №11 города Каменск-Шахтинский</v>
          </cell>
        </row>
        <row r="979">
          <cell r="C979">
            <v>353</v>
          </cell>
          <cell r="D979" t="str">
            <v>МБОУ гимназия № 12</v>
          </cell>
          <cell r="E979" t="str">
            <v>муниципальное бюджетное общеобразовательное учреждение гимназия № 12 имени Героев-пионеров города Каменск-Шахтинского</v>
          </cell>
        </row>
        <row r="980">
          <cell r="C980">
            <v>354</v>
          </cell>
          <cell r="D980" t="str">
            <v>МБОУ СОШ №14</v>
          </cell>
          <cell r="E980" t="str">
            <v>муниципальное бюджетное общеобразовательное учреждение средняя общеобразовательная школа №14 города Каменск-Шахтинский</v>
          </cell>
        </row>
        <row r="981">
          <cell r="C981">
            <v>355</v>
          </cell>
          <cell r="D981" t="str">
            <v>ГБОУ РО "Каменск-Шахтинская школа-интернат"</v>
          </cell>
          <cell r="E981" t="str">
            <v>Государственное бюджетное общеобразовательное учреждение Ростовской области "Каменск-Шахтинская школа-интернат"</v>
          </cell>
        </row>
        <row r="982">
          <cell r="C982">
            <v>359</v>
          </cell>
          <cell r="D982" t="str">
            <v>МБОУ СОШ №17</v>
          </cell>
          <cell r="E982" t="str">
            <v>муниципальное бюджетное общеобразовательное учреждение средняя общеобразовательная школа №17 города Каменск-Шахтинский</v>
          </cell>
        </row>
        <row r="983">
          <cell r="C983">
            <v>360</v>
          </cell>
          <cell r="D983" t="str">
            <v>МБОУ СОШ №18</v>
          </cell>
          <cell r="E983" t="str">
            <v>муниципальное бюджетное общеобразовательное учреждение средняя общеобразовательная школа №18 города Каменск-Шахтинский</v>
          </cell>
        </row>
        <row r="984">
          <cell r="C984">
            <v>1097</v>
          </cell>
          <cell r="D984" t="str">
            <v>ГКОУ РО "Каменская специальная  школа-интернат"</v>
          </cell>
          <cell r="E984" t="str">
            <v>Государственное казенное общеобразовательное учреждение Ростовской области "Каменская специальная школа-интернат"</v>
          </cell>
        </row>
        <row r="985">
          <cell r="C985">
            <v>2949</v>
          </cell>
          <cell r="D985" t="str">
            <v>МБОУ ООШ №20</v>
          </cell>
          <cell r="E985" t="str">
            <v>муниципальное бюджетное общеобразовательное учреждение основная общеобразовательная школа №20 города Каменск-Шахтинский</v>
          </cell>
        </row>
        <row r="986">
          <cell r="C986">
            <v>3130</v>
          </cell>
          <cell r="D986" t="str">
            <v>ГБПОУ РО "КПК"</v>
          </cell>
          <cell r="E986" t="str">
            <v>Государственное бюджетное профессиональное образовательное учреждение Ростовской области "Каменский педагогический колледж"</v>
          </cell>
        </row>
        <row r="987">
          <cell r="C987">
            <v>3132</v>
          </cell>
          <cell r="D987" t="str">
            <v>ГБПОУ  РО "КХМТ"</v>
          </cell>
          <cell r="E987" t="str">
            <v>Государственное бюджетное профессиональное образовательное учреждение Ростовской области" Каменский химико-механический техникум"</v>
          </cell>
        </row>
        <row r="988">
          <cell r="C988">
            <v>3133</v>
          </cell>
          <cell r="D988" t="str">
            <v>ГБПОУ СПО РО "К-ШМК"</v>
          </cell>
          <cell r="E988" t="str">
            <v>Государственное бюджетное профессиональное образовательное учреждение Ростовской области "Каменск-Шахтинский медицинский колледж"</v>
          </cell>
        </row>
        <row r="989">
          <cell r="C989">
            <v>3134</v>
          </cell>
          <cell r="D989" t="str">
            <v>ЛиТЖТ - филиал РГУПС</v>
          </cell>
          <cell r="E989" t="str">
            <v>Лиховской техникум железнодорожного транспорта</v>
          </cell>
        </row>
        <row r="990">
          <cell r="C990">
            <v>3135</v>
          </cell>
          <cell r="D990" t="str">
            <v>ГБПОУ  РО "КТСиА"</v>
          </cell>
          <cell r="E990" t="str">
            <v>Государственное бюджетное профессиональное образовательное учреждение Ростовской области "Каменский техникум строительства и автосервиса"</v>
          </cell>
        </row>
        <row r="991">
          <cell r="C991">
            <v>315</v>
          </cell>
          <cell r="D991" t="str">
            <v>МБОУ гимназия №1</v>
          </cell>
          <cell r="E991" t="str">
            <v>муниципальное бюджетное общеобразовательное учреждение гимназия №1</v>
          </cell>
        </row>
        <row r="992">
          <cell r="C992">
            <v>316</v>
          </cell>
          <cell r="D992" t="str">
            <v>МБОУ СОШ №2</v>
          </cell>
          <cell r="E992" t="str">
            <v>Муниципальное бюджетное общеобразовательное учреждение средняя общеобразовательная школа №2</v>
          </cell>
        </row>
        <row r="993">
          <cell r="C993">
            <v>317</v>
          </cell>
          <cell r="D993" t="str">
            <v>МБОУ СОШ №3</v>
          </cell>
          <cell r="E993" t="str">
            <v>Муниципальное бюджетное общеобразовательное учреждение средняя общеобразовательная школа №3</v>
          </cell>
        </row>
        <row r="994">
          <cell r="C994">
            <v>318</v>
          </cell>
          <cell r="D994" t="str">
            <v>МБОУ СОШ №4</v>
          </cell>
          <cell r="E994" t="str">
            <v>муниципальное бюджетное общеобразовательное учреждение средняя общеобразовательная школа №4</v>
          </cell>
        </row>
        <row r="995">
          <cell r="C995">
            <v>319</v>
          </cell>
          <cell r="D995" t="str">
            <v>МБОУ СОШ №5</v>
          </cell>
          <cell r="E995" t="str">
            <v>Муниципальное бюджетное общеобразовательное учреждение средняя общеобразовательная школа №5</v>
          </cell>
        </row>
        <row r="996">
          <cell r="C996">
            <v>320</v>
          </cell>
          <cell r="D996" t="str">
            <v>МБОУ СОШ №6</v>
          </cell>
          <cell r="E996" t="str">
            <v>Муниципальное бюджетное общеобразовательное учреждение средняя общеобразовательная школа №6</v>
          </cell>
        </row>
        <row r="997">
          <cell r="C997">
            <v>321</v>
          </cell>
          <cell r="D997" t="str">
            <v>МБОУ лицей №7</v>
          </cell>
          <cell r="E997" t="str">
            <v>Муниципальное бюджетное общеобразовательное учреждение лицей №7</v>
          </cell>
        </row>
        <row r="998">
          <cell r="C998">
            <v>322</v>
          </cell>
          <cell r="D998" t="str">
            <v>МБОУ СОШ  №8</v>
          </cell>
          <cell r="E998" t="str">
            <v>муниципальное бюджетное общеобразовательное учреждение средняя общеобразовательная школа №8</v>
          </cell>
        </row>
        <row r="999">
          <cell r="C999">
            <v>323</v>
          </cell>
          <cell r="D999" t="str">
            <v>МБОУ Лиховская СОШ</v>
          </cell>
          <cell r="E999" t="str">
            <v>муниципальное бюджетное общеобразовательное учреждение Лиховская средняя общеобразовательная школа</v>
          </cell>
        </row>
        <row r="1000">
          <cell r="C1000">
            <v>324</v>
          </cell>
          <cell r="D1000" t="str">
            <v>МБОУ СОШ №10</v>
          </cell>
          <cell r="E1000" t="str">
            <v>муниципальное бюджетное общеобразовательное учреждение средняя общеобразовательная школа №10</v>
          </cell>
        </row>
        <row r="1001">
          <cell r="C1001">
            <v>325</v>
          </cell>
          <cell r="D1001" t="str">
            <v>МБОУ Комиссаровская СОШ</v>
          </cell>
          <cell r="E1001" t="str">
            <v>муниципальное бюджетное общеобразовательное учреждение Комиссаровская средняя общеобразовательная школа</v>
          </cell>
        </row>
        <row r="1002">
          <cell r="C1002">
            <v>326</v>
          </cell>
          <cell r="D1002" t="str">
            <v>МБОУ СОШ №12</v>
          </cell>
          <cell r="E1002" t="str">
            <v>Муниципальное бюджетное общеобразовательное учреждение средняя общеобразовательная школа №12</v>
          </cell>
        </row>
        <row r="1003">
          <cell r="C1003">
            <v>327</v>
          </cell>
          <cell r="D1003" t="str">
            <v>МБОУ Божковская СОШ</v>
          </cell>
          <cell r="E1003" t="str">
            <v>муниципальное бюджетное общеобразовательное учреждение Божковская средняя общеобразовательная школа</v>
          </cell>
        </row>
        <row r="1004">
          <cell r="C1004">
            <v>328</v>
          </cell>
          <cell r="D1004" t="str">
            <v>МБОУ Тополевская СОШ</v>
          </cell>
          <cell r="E1004" t="str">
            <v>Муниципальное бюджетное общеобразовательное учреждение Тополевская средняя общеобразовательная школа</v>
          </cell>
        </row>
        <row r="1005">
          <cell r="C1005">
            <v>329</v>
          </cell>
          <cell r="D1005" t="str">
            <v>МБОУ Садковская СОШ</v>
          </cell>
          <cell r="E1005" t="str">
            <v>Муниципальное бюджетное общеобразовательное учреждение Садковская средняя общеобразовательная школа</v>
          </cell>
        </row>
        <row r="1006">
          <cell r="C1006">
            <v>330</v>
          </cell>
          <cell r="D1006" t="str">
            <v>МБОУ Больше-Федоровская СОШ</v>
          </cell>
          <cell r="E1006" t="str">
            <v>Муниципальное бюджетное общеобразовательное учреждение Больше-Федоровская средняя общеобразовательная школа</v>
          </cell>
        </row>
        <row r="1007">
          <cell r="C1007">
            <v>331</v>
          </cell>
          <cell r="D1007" t="str">
            <v>МБОУ Зайцевская СОШ</v>
          </cell>
          <cell r="E1007" t="str">
            <v>муниципальное бюджетное общеобразовательное учреждение Зайцевская средняя общеобразовательная школа</v>
          </cell>
        </row>
        <row r="1008">
          <cell r="C1008">
            <v>332</v>
          </cell>
          <cell r="D1008" t="str">
            <v>МБОУ Владимировская СОШ</v>
          </cell>
          <cell r="E1008" t="str">
            <v>Муниципальное бюджетное общеобразовательное учреждение Владимировская средняя общеобразовательная школа</v>
          </cell>
        </row>
        <row r="1009">
          <cell r="C1009">
            <v>333</v>
          </cell>
          <cell r="D1009" t="str">
            <v>МБОУ Пролетарская СОШ</v>
          </cell>
          <cell r="E1009" t="str">
            <v>Муниципальное бюджетное общеобразовательное учреждение Пролетарская средняя общеобразовательная школа</v>
          </cell>
        </row>
        <row r="1010">
          <cell r="C1010">
            <v>334</v>
          </cell>
          <cell r="D1010" t="str">
            <v>МБОУ Табунщиковская СОШ</v>
          </cell>
          <cell r="E1010" t="str">
            <v>муниципальное бюджетное общеобразовательное учреждение Табунщиковская средняя общеобразовательная школа</v>
          </cell>
        </row>
        <row r="1011">
          <cell r="C1011">
            <v>335</v>
          </cell>
          <cell r="D1011" t="str">
            <v>МБОУ Ударниковская СОШ</v>
          </cell>
          <cell r="E1011" t="str">
            <v>Муниципальное бюджетное общеобразовательное учреждение Ударниковская средняя общеобразовательная школа</v>
          </cell>
        </row>
        <row r="1012">
          <cell r="C1012">
            <v>336</v>
          </cell>
          <cell r="D1012" t="str">
            <v>МБОУ СОШ №22</v>
          </cell>
          <cell r="E1012" t="str">
            <v>муниципальное бюджетное общеобразовательное учреждение средняя общеобразовательная школа №22</v>
          </cell>
        </row>
        <row r="1013">
          <cell r="C1013">
            <v>337</v>
          </cell>
          <cell r="D1013" t="str">
            <v>МБОУ Шахтёновская СОШ</v>
          </cell>
          <cell r="E1013" t="str">
            <v>муниципальное бюджетное общеобразовательное учреждение Шахтёновская средняя общеобразовательная школа</v>
          </cell>
        </row>
        <row r="1014">
          <cell r="C1014">
            <v>338</v>
          </cell>
          <cell r="D1014" t="str">
            <v>МБОУ Киселевская СОШ</v>
          </cell>
          <cell r="E1014" t="str">
            <v>муниципальное бюджетное общеобразовательное учреждение Киселевская средняя общеобразовательная школа</v>
          </cell>
        </row>
        <row r="1015">
          <cell r="C1015">
            <v>339</v>
          </cell>
          <cell r="D1015" t="str">
            <v>МБОУ Платовская СОШ</v>
          </cell>
          <cell r="E1015" t="str">
            <v>муниципальное бюджетное общеобразовательное учреждение Платовская средняя общеобразовательная школа</v>
          </cell>
        </row>
        <row r="1016">
          <cell r="C1016">
            <v>340</v>
          </cell>
          <cell r="D1016" t="str">
            <v>МБОУ Чернецовская СОШ</v>
          </cell>
          <cell r="E1016" t="str">
            <v>Муниципальное бюджетное общеобразовательное учреждение Чернецовская средняя общеобразовательная школа</v>
          </cell>
        </row>
        <row r="1017">
          <cell r="C1017">
            <v>341</v>
          </cell>
          <cell r="D1017" t="str">
            <v>МБОУ ОСОШ</v>
          </cell>
          <cell r="E1017" t="str">
            <v>Муниципальное бюджетное общеобразовательное учреждение открытая (сменная) общеобразовательная школа</v>
          </cell>
        </row>
        <row r="1018">
          <cell r="C1018">
            <v>363</v>
          </cell>
          <cell r="D1018" t="str">
            <v>МБОУ Первомайская СОШ</v>
          </cell>
          <cell r="E1018" t="str">
            <v>Муниципальное бюджетное общеобразовательное учреждение Первомайская средняя общеобразовательная школа</v>
          </cell>
        </row>
        <row r="1019">
          <cell r="C1019">
            <v>366</v>
          </cell>
          <cell r="D1019" t="str">
            <v>МБОУ Михайловская СОШ</v>
          </cell>
          <cell r="E1019" t="str">
            <v>муниципальное бюджетное общеобразовательное учреждение Михайловская средняя общеобразовательная школа</v>
          </cell>
        </row>
        <row r="1020">
          <cell r="C1020">
            <v>389</v>
          </cell>
          <cell r="D1020" t="str">
            <v>МБОУ Углеродовская СОШ</v>
          </cell>
          <cell r="E1020" t="str">
            <v>муниципальное бюджетное общеобразовательное учреждение Углеродовская средняя общеобразовательная школа</v>
          </cell>
        </row>
        <row r="1021">
          <cell r="C1021">
            <v>1062</v>
          </cell>
          <cell r="D1021" t="str">
            <v>МБОУ Чичеринская ООШ</v>
          </cell>
          <cell r="E1021" t="str">
            <v>Муниципальное бюджетное общеобразовательное учреждение Чичеринская основная общеобразовательная школа</v>
          </cell>
        </row>
        <row r="1022">
          <cell r="C1022">
            <v>3150</v>
          </cell>
          <cell r="D1022" t="str">
            <v>ГБПОУ РО "ККПТ"</v>
          </cell>
          <cell r="E1022" t="str">
            <v>Государственное бюджетное профессиональное образовательное учреждение Ростовской области "Красносулинский колледж промышленных технологий"</v>
          </cell>
        </row>
        <row r="1023">
          <cell r="C1023">
            <v>6801</v>
          </cell>
          <cell r="D1023" t="str">
            <v>МБОУ Гуково-Гнилушанская ООШ</v>
          </cell>
          <cell r="E1023" t="str">
            <v>муниципальное бюджетное общеобразовательное учреждение Гуково-Гнилушанская основная общеобразовательная школа</v>
          </cell>
        </row>
        <row r="1024">
          <cell r="C1024">
            <v>6802</v>
          </cell>
          <cell r="D1024" t="str">
            <v>МБОУ Дудкинская ООШ</v>
          </cell>
          <cell r="E1024" t="str">
            <v>муниципальное бюджетное общеобразовательное учреждение Дудкинская основная общеобразовательная школа</v>
          </cell>
        </row>
        <row r="1025">
          <cell r="C1025">
            <v>6803</v>
          </cell>
          <cell r="D1025" t="str">
            <v>МБОУ Новоровенецкая ООШ</v>
          </cell>
          <cell r="E1025" t="str">
            <v>Муниципальное бюджетное общеобразовательное учреждение Новоровенецкая основная общеобразовательная школа</v>
          </cell>
        </row>
        <row r="1026">
          <cell r="C1026">
            <v>6804</v>
          </cell>
          <cell r="D1026" t="str">
            <v>МБОУ Прохоровская ООШ</v>
          </cell>
          <cell r="E1026" t="str">
            <v>Муниципальное бюджетное общеобразовательное учреждение Прохоровская основная общеобразовательная школа</v>
          </cell>
        </row>
        <row r="1027">
          <cell r="C1027">
            <v>6805</v>
          </cell>
          <cell r="D1027" t="str">
            <v>МБОУ Замчаловская ООШ</v>
          </cell>
          <cell r="E1027" t="str">
            <v>Муниципальное бюджетное общеобразовательное учреждение Замчаловская основная общеобразовательная школа</v>
          </cell>
        </row>
        <row r="1028">
          <cell r="C1028">
            <v>6806</v>
          </cell>
          <cell r="D1028" t="str">
            <v>МБОУ ООШ №11</v>
          </cell>
          <cell r="E1028" t="str">
            <v>Муниципальное бюджетное общеобразовательное учреждение основная общеобразовательная школа №11</v>
          </cell>
        </row>
        <row r="1029">
          <cell r="C1029">
            <v>6807</v>
          </cell>
          <cell r="D1029" t="str">
            <v>ГКОУ РО "Ростовская-на-Дону санаторная школа-интернат №74" (Красносулинский филиал</v>
          </cell>
          <cell r="E1029" t="str">
            <v>Государственное казенное общеобразовательное учреждение Ростовской области "Ростовская-на-Дону санаторная школа-интернат №74" (Красносулинский филиал)</v>
          </cell>
        </row>
        <row r="1030">
          <cell r="C1030">
            <v>283</v>
          </cell>
          <cell r="D1030" t="str">
            <v>МБОУ гимназия № 1</v>
          </cell>
          <cell r="E1030" t="str">
            <v>Муниципальное бюджетное общеобразовательное учреждение гимназия № 1 им.Пенькова М.И.</v>
          </cell>
        </row>
        <row r="1031">
          <cell r="C1031">
            <v>284</v>
          </cell>
          <cell r="D1031" t="str">
            <v>МБОУ СОШ № 2</v>
          </cell>
          <cell r="E1031" t="str">
            <v>Муниципальное бюджетное общеобразовательное учреждение средняя общеобразовательная школа №2</v>
          </cell>
        </row>
        <row r="1032">
          <cell r="C1032">
            <v>286</v>
          </cell>
          <cell r="D1032" t="str">
            <v>МБОУ СОШ №4</v>
          </cell>
          <cell r="E1032" t="str">
            <v>Муниципальное бюджетное общеобразовательное учреждение средняя общеобразовательная школа №4</v>
          </cell>
        </row>
        <row r="1033">
          <cell r="C1033">
            <v>287</v>
          </cell>
          <cell r="D1033" t="str">
            <v>МОУ СОШ №5</v>
          </cell>
          <cell r="E1033" t="str">
            <v>Муниципальное общеобразовательное учреждение средняя общеобразовательная школа № 5</v>
          </cell>
        </row>
        <row r="1034">
          <cell r="C1034">
            <v>288</v>
          </cell>
          <cell r="D1034" t="str">
            <v>МБОУ лицей №7</v>
          </cell>
          <cell r="E1034" t="str">
            <v>Муниципальное бюджетное общеобразовательное учреждение лицей № 7 имени маршала авиации А.Н. Ефимова</v>
          </cell>
        </row>
        <row r="1035">
          <cell r="C1035">
            <v>289</v>
          </cell>
          <cell r="D1035" t="str">
            <v>МБОУ СОШ № 8</v>
          </cell>
          <cell r="E1035" t="str">
            <v>Муниципальное бюджетное общеобразовательное учреждение средняя общеобразовательная школа №8</v>
          </cell>
        </row>
        <row r="1036">
          <cell r="C1036">
            <v>290</v>
          </cell>
          <cell r="D1036" t="str">
            <v>МБОУ Вечерняя (сменная) ОШ</v>
          </cell>
          <cell r="E1036" t="str">
            <v>Муниципальное бюджетное общеобразовательное учреждение Вечерняя (сменная) общеобразовательная школа</v>
          </cell>
        </row>
        <row r="1037">
          <cell r="C1037">
            <v>291</v>
          </cell>
          <cell r="D1037" t="str">
            <v>МБОУ Верхнеталовская СОШ</v>
          </cell>
          <cell r="E1037" t="str">
            <v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v>
          </cell>
        </row>
        <row r="1038">
          <cell r="C1038">
            <v>292</v>
          </cell>
          <cell r="D1038" t="str">
            <v>МБОУ Волошинская СОШ</v>
          </cell>
          <cell r="E1038" t="str">
            <v>Муниципальное бюджетное общеобразовательное учреждение Волошинская средняя общеобразовательная школа</v>
          </cell>
        </row>
        <row r="1039">
          <cell r="C1039">
            <v>293</v>
          </cell>
          <cell r="D1039" t="str">
            <v>МБОУ Дегтевская СОШ</v>
          </cell>
          <cell r="E1039" t="str">
            <v>Муниципальное бюджетное общеобразовательное учреждение Дегтевская средняя общеобразовательная школа</v>
          </cell>
        </row>
        <row r="1040">
          <cell r="C1040">
            <v>294</v>
          </cell>
          <cell r="D1040" t="str">
            <v>МБОУ Криворожская СОШ</v>
          </cell>
          <cell r="E1040" t="str">
            <v>Муниципальное бюджетное общеобразовательное учреждение Криворожская средняя общеобразовательная школа</v>
          </cell>
        </row>
        <row r="1041">
          <cell r="C1041">
            <v>295</v>
          </cell>
          <cell r="D1041" t="str">
            <v>МБОУ Колодезянская СОШ</v>
          </cell>
          <cell r="E1041" t="str">
            <v>Муниципальное бюджетное общеобразовательное учреждение Колодезянская средняя общеобразовательная школа</v>
          </cell>
        </row>
        <row r="1042">
          <cell r="C1042">
            <v>296</v>
          </cell>
          <cell r="D1042" t="str">
            <v>МБОУ Кудиновская ООШ</v>
          </cell>
          <cell r="E1042" t="str">
            <v>Муниципальное бюджетное общеобразовательное учреждение Кудиновская основная общеобразовательная школа</v>
          </cell>
        </row>
        <row r="1043">
          <cell r="C1043">
            <v>298</v>
          </cell>
          <cell r="D1043" t="str">
            <v>МБОУ Ленинская СОШ</v>
          </cell>
          <cell r="E1043" t="str">
            <v>Муниципальное бюджетное общеобразовательное учреждение Ленинская средняя общеобразовательная школа</v>
          </cell>
        </row>
        <row r="1044">
          <cell r="C1044">
            <v>299</v>
          </cell>
          <cell r="D1044" t="str">
            <v>МБОУ Мальчевская СОШ</v>
          </cell>
          <cell r="E1044" t="str">
            <v>Муниципальное бюджетное общеобразовательное учреждение Мальчевская средняя общеобразовательная школа</v>
          </cell>
        </row>
        <row r="1045">
          <cell r="C1045">
            <v>300</v>
          </cell>
          <cell r="D1045" t="str">
            <v>МБОУ Марьевская СОШ</v>
          </cell>
          <cell r="E1045" t="str">
            <v>Муниципальное бюджетное общеобразовательное учреждение Марьевская средняя общеобразовательная школа</v>
          </cell>
        </row>
        <row r="1046">
          <cell r="C1046">
            <v>301</v>
          </cell>
          <cell r="D1046" t="str">
            <v>МБОУ Нагольненская СОШ</v>
          </cell>
          <cell r="E1046" t="str">
            <v>Муниципальное бюджетное общеобразовательное учреждение Нагольненская средняя общеобразовательная школа</v>
          </cell>
        </row>
        <row r="1047">
          <cell r="C1047">
            <v>302</v>
          </cell>
          <cell r="D1047" t="str">
            <v>МБОУ Никольская СОШ</v>
          </cell>
          <cell r="E1047" t="str">
            <v>Муниципальное бюджетное общеобразовательное учреждение Никольская средняя общеобразовательная школа</v>
          </cell>
        </row>
        <row r="1048">
          <cell r="C1048">
            <v>303</v>
          </cell>
          <cell r="D1048" t="str">
            <v>МБОУ Нижне-Ольховская СОШ</v>
          </cell>
          <cell r="E1048" t="str">
            <v>Муниципальное бюджетное общеобразовательное учреждение Нижне-Ольховская средняя общеобразовательная школа</v>
          </cell>
        </row>
        <row r="1049">
          <cell r="C1049">
            <v>304</v>
          </cell>
          <cell r="D1049" t="str">
            <v>МБОУ Ольхово-Рогская СОШ</v>
          </cell>
          <cell r="E1049" t="str">
            <v>Муниципальное бюджетное общеобразовательное учреждение Ольхово-Рогская средняя общеобразовательная школа</v>
          </cell>
        </row>
        <row r="1050">
          <cell r="C1050">
            <v>305</v>
          </cell>
          <cell r="D1050" t="str">
            <v>МБОУ Первомайская СОШ</v>
          </cell>
          <cell r="E1050" t="str">
            <v>Муниципальное бюджетное общеобразовательное учреждение Первомайская средняя общеобразовательная школа</v>
          </cell>
        </row>
        <row r="1051">
          <cell r="C1051">
            <v>306</v>
          </cell>
          <cell r="D1051" t="str">
            <v>МБОУ Полненская СОШ</v>
          </cell>
          <cell r="E1051" t="str">
            <v>Муниципальное бюджетное общеобразовательное учреждение Полненская средняя общеобразовательная школа</v>
          </cell>
        </row>
        <row r="1052">
          <cell r="C1052">
            <v>307</v>
          </cell>
          <cell r="D1052" t="str">
            <v>МБОУ Сулиновская СОШ</v>
          </cell>
          <cell r="E1052" t="str">
            <v>Муниципальное бюджетное общеобразовательное учреждение Сулиновская средняя общеобразовательная школа</v>
          </cell>
        </row>
        <row r="1053">
          <cell r="C1053">
            <v>308</v>
          </cell>
          <cell r="D1053" t="str">
            <v>МБОУ Титовская СОШ</v>
          </cell>
          <cell r="E1053" t="str">
            <v>Муниципальное бюджетное общеобразовательное учреждение Титовская средняя общеобразовательная школа</v>
          </cell>
        </row>
        <row r="1054">
          <cell r="C1054">
            <v>309</v>
          </cell>
          <cell r="D1054" t="str">
            <v>МБОУ Терновская СОШ № 1</v>
          </cell>
          <cell r="E1054" t="str">
            <v>Муниципальное бюджетное общеобразовательное учреждение Терновская средняя общеобразовательная школа №1</v>
          </cell>
        </row>
        <row r="1055">
          <cell r="C1055">
            <v>310</v>
          </cell>
          <cell r="D1055" t="str">
            <v>МБОУ Туриловская   СОШ</v>
          </cell>
          <cell r="E1055" t="str">
            <v>Муниципальное бюджетное общеобразовательное учреждение Туриловская средняя общеобразовательная школа</v>
          </cell>
        </row>
        <row r="1056">
          <cell r="C1056">
            <v>2032</v>
          </cell>
          <cell r="D1056" t="str">
            <v>МБОУ Грековская ООШ</v>
          </cell>
          <cell r="E1056" t="str">
            <v>Муниципальное бюджетное общеобразовательное учреждение Грековская основная общеобразовательная школа</v>
          </cell>
        </row>
        <row r="1057">
          <cell r="C1057">
            <v>2940</v>
          </cell>
          <cell r="D1057" t="str">
            <v>МБОУ Курская ООШ</v>
          </cell>
          <cell r="E1057" t="str">
            <v>Муниципальное бюджетное общеобразовательное учреждение Курская основная общеобразовательная школа</v>
          </cell>
        </row>
        <row r="1058">
          <cell r="C1058">
            <v>2941</v>
          </cell>
          <cell r="D1058" t="str">
            <v>МБОУ Рогаликовская ООШ</v>
          </cell>
          <cell r="E1058" t="str">
            <v>Муниципальное бюджетное общеобразовательное учреждение Рогаликовская основная общеобразовательная школа</v>
          </cell>
        </row>
        <row r="1059">
          <cell r="C1059">
            <v>2942</v>
          </cell>
          <cell r="D1059" t="str">
            <v>МБОУ Терновская ООШ №2</v>
          </cell>
          <cell r="E1059" t="str">
            <v>Муниципальное бюджетное общеобразовательное учреждение Терновская основная общеобразовательная школа №2</v>
          </cell>
        </row>
        <row r="1060">
          <cell r="C1060">
            <v>2943</v>
          </cell>
          <cell r="D1060" t="str">
            <v>МБОУ Фоминская ООШ</v>
          </cell>
          <cell r="E1060" t="str">
            <v>Муниципальное бюджетное общеобразовательное учреждение Фоминская основная общеобразовательная школа</v>
          </cell>
        </row>
        <row r="1061">
          <cell r="C1061">
            <v>2945</v>
          </cell>
          <cell r="D1061" t="str">
            <v>МБОУ Туроверовская ООШ</v>
          </cell>
          <cell r="E1061" t="str">
            <v>Муниципальное бюджетное общеобразовательное учреждение Туроверовская основная общеобразовательная школа</v>
          </cell>
        </row>
        <row r="1062">
          <cell r="C1062">
            <v>3101</v>
          </cell>
          <cell r="D1062" t="str">
            <v>ГБПОУ РО "МТАТиУ (ДСХТ)"</v>
          </cell>
          <cell r="E1062" t="str">
            <v>государственное бюджетное профессиональное образовательное учреждение Ростовской области "Миллеровский техникум агропромышленных технологий и управления (ДСХТ)"</v>
          </cell>
        </row>
        <row r="1063">
          <cell r="C1063">
            <v>3339</v>
          </cell>
          <cell r="D1063" t="str">
            <v>ГБПОУ РО "МККПТ"</v>
          </cell>
          <cell r="E1063" t="str">
            <v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v>
          </cell>
        </row>
        <row r="1064">
          <cell r="C1064">
            <v>239</v>
          </cell>
          <cell r="D1064" t="str">
            <v>ФГКОУ НСВУ МВД РФ</v>
          </cell>
          <cell r="E1064" t="str">
            <v>ФГКОУ НСВУ МВД РФ</v>
          </cell>
        </row>
        <row r="1065">
          <cell r="C1065">
            <v>258</v>
          </cell>
          <cell r="D1065" t="str">
            <v>МБОУ СОШ № 1 г.Новочеркасска</v>
          </cell>
          <cell r="E1065" t="str">
            <v>муниципальное бюджетное общеобразовательное учреждение средняя общеобразовательная школа №1</v>
          </cell>
        </row>
        <row r="1066">
          <cell r="C1066">
            <v>259</v>
          </cell>
          <cell r="D1066" t="str">
            <v>МБОУ СОШ № 2</v>
          </cell>
          <cell r="E1066" t="str">
            <v>муниципальное бюджетное общеобразовательное учреждение средняя общеобразовательная школа № 2</v>
          </cell>
        </row>
        <row r="1067">
          <cell r="C1067">
            <v>260</v>
          </cell>
          <cell r="D1067" t="str">
            <v>МБОУ СОШ №3 им. атамана М. И. Платова  г.Новочеркасска</v>
          </cell>
          <cell r="E1067" t="str">
            <v>муниципальное бюджетное общеобразовательное учреждение средняя общеобразовательная школа №3 им. атамана М.И.Платова</v>
          </cell>
        </row>
        <row r="1068">
          <cell r="C1068">
            <v>261</v>
          </cell>
          <cell r="D1068" t="str">
            <v>МБОУ СОШ № 5 им. Г.А. Сорокина  г.Новочеркасска</v>
          </cell>
          <cell r="E1068" t="str">
            <v>муниципальное бюджетное общеобразовательное учреждение средняя общеобразовательная школа № 5 им Г.А. Сорокина</v>
          </cell>
        </row>
        <row r="1069">
          <cell r="C1069">
            <v>262</v>
          </cell>
          <cell r="D1069" t="str">
            <v>МБОУ СОШ №6 г.Новочеркасска</v>
          </cell>
          <cell r="E1069" t="str">
            <v>муниципальное бюджетное общеобразовательное учреждение средняя общеобразовательная школа №6</v>
          </cell>
        </row>
        <row r="1070">
          <cell r="C1070">
            <v>263</v>
          </cell>
          <cell r="D1070" t="str">
            <v>МБОУ "Лицей №7" г.Новочеркасска</v>
          </cell>
          <cell r="E1070" t="str">
            <v>муниципальное бюджетное общеобразовательное учреждение "Лицей №7"</v>
          </cell>
        </row>
        <row r="1071">
          <cell r="C1071">
            <v>264</v>
          </cell>
          <cell r="D1071" t="str">
            <v>МБОУ СОШ №8  г.Новочеркасска</v>
          </cell>
          <cell r="E1071" t="str">
            <v>муниципальное бюджетное общеобразовательное учреждение средняя общеобразовательная школа №8</v>
          </cell>
        </row>
        <row r="1072">
          <cell r="C1072">
            <v>265</v>
          </cell>
          <cell r="D1072" t="str">
            <v>МБОУ СОШ № 9</v>
          </cell>
          <cell r="E1072" t="str">
            <v>муниципальное бюджетное общеобразовательное учреждение средняя общеобразовательная школа №9</v>
          </cell>
        </row>
        <row r="1073">
          <cell r="C1073">
            <v>266</v>
          </cell>
          <cell r="D1073" t="str">
            <v>МБОУ СОШ №10  г.Новочеркасска</v>
          </cell>
          <cell r="E1073" t="str">
            <v>муниципальное бюджетное общеобразовательное учреждение средняя общеобразовательная школа №10</v>
          </cell>
        </row>
        <row r="1074">
          <cell r="C1074">
            <v>267</v>
          </cell>
          <cell r="D1074" t="str">
            <v>МБОУ СОШ №11  им. А.М. Позынича</v>
          </cell>
          <cell r="E1074" t="str">
            <v>муниципальное бюджетное общеобразовательное учреждение средняя общеобразовательная школа № 11 имени А.М. Позынича</v>
          </cell>
        </row>
        <row r="1075">
          <cell r="C1075">
            <v>268</v>
          </cell>
          <cell r="D1075" t="str">
            <v>МБОУ СОШ №12 г.Новочеркасска</v>
          </cell>
          <cell r="E1075" t="str">
            <v>муниципальное бюджетное общеобразовательное учреждение средняя общеобразовательная школа №12</v>
          </cell>
        </row>
        <row r="1076">
          <cell r="C1076">
            <v>269</v>
          </cell>
          <cell r="D1076" t="str">
            <v>МБОУ СОШ №14  г.Новочеркасска</v>
          </cell>
          <cell r="E1076" t="str">
            <v>муниципальное бюджетное общеобразовательное учреждение средняя общеобразовательная школа №14</v>
          </cell>
        </row>
        <row r="1077">
          <cell r="C1077">
            <v>270</v>
          </cell>
          <cell r="D1077" t="str">
            <v>МБОУ СОШ №15 г.Новочеркасска</v>
          </cell>
          <cell r="E1077" t="str">
            <v>муниципальное бюджетное общеобразовательное учреждение средняя общеобразовательная школа №15</v>
          </cell>
        </row>
        <row r="1078">
          <cell r="C1078">
            <v>271</v>
          </cell>
          <cell r="D1078" t="str">
            <v>МБОУ СОШ №17 г.Новочеркасска</v>
          </cell>
          <cell r="E1078" t="str">
            <v>муниципальное бюджетное общеобразовательное учреждение средняя общеобразовательная школа №17</v>
          </cell>
        </row>
        <row r="1079">
          <cell r="C1079">
            <v>273</v>
          </cell>
          <cell r="D1079" t="str">
            <v>МБОУ СОШ №19 г.Новочеркасска</v>
          </cell>
          <cell r="E1079" t="str">
            <v>муниципальное бюджетное общеобразовательное учреждение средняя общеобразовательная школа №19</v>
          </cell>
        </row>
        <row r="1080">
          <cell r="C1080">
            <v>274</v>
          </cell>
          <cell r="D1080" t="str">
            <v>МБОУ СОШ №20 г.Новочеркасска</v>
          </cell>
          <cell r="E1080" t="str">
            <v>муниципальное бюджетное общеобразовательнле учреждение средняя общеобразовательная школа №20</v>
          </cell>
        </row>
        <row r="1081">
          <cell r="C1081">
            <v>275</v>
          </cell>
          <cell r="D1081" t="str">
            <v>МБОУ СОШ №22 г.Новочеркасска</v>
          </cell>
          <cell r="E1081" t="str">
            <v>муниципальное бюджетное общеобразовательное учреждение средняя общеобразовательная школа №22</v>
          </cell>
        </row>
        <row r="1082">
          <cell r="C1082">
            <v>276</v>
          </cell>
          <cell r="D1082" t="str">
            <v>МБОУ СОШ №23 г.Новочеркасска</v>
          </cell>
          <cell r="E1082" t="str">
            <v>муниципальное бюджетное общеобразовательное учреждение средняя общеобразовательная школа №23</v>
          </cell>
        </row>
        <row r="1083">
          <cell r="C1083">
            <v>277</v>
          </cell>
          <cell r="D1083" t="str">
            <v>МБОУ СОШ №24 г.Новочеркасска</v>
          </cell>
          <cell r="E1083" t="str">
            <v>муниципальное бюджетное общеобразовательное учреждение средняя общеобразовательная школа №24</v>
          </cell>
        </row>
        <row r="1084">
          <cell r="C1084">
            <v>278</v>
          </cell>
          <cell r="D1084" t="str">
            <v>МБОУ СОШ №25 г.Новочеркасска</v>
          </cell>
          <cell r="E1084" t="str">
            <v>муниципальное бюджетное общеобразовательное учреждение средняя общеобразовательная школа №25 имени П.К. Каледина</v>
          </cell>
        </row>
        <row r="1085">
          <cell r="C1085">
            <v>279</v>
          </cell>
          <cell r="D1085" t="str">
            <v>МБОУ СОШ №31 имени Г. А. Бердичевского</v>
          </cell>
          <cell r="E1085" t="str">
            <v>муниципальное бюджетное общеобразовательное учреждение средняя общеобразовательная школа №31 имени Героя Социалистического Труда Г. А. Бердичевского</v>
          </cell>
        </row>
        <row r="1086">
          <cell r="C1086">
            <v>280</v>
          </cell>
          <cell r="D1086" t="str">
            <v>МБОУ СОШ №32 г.Новочеркасска</v>
          </cell>
          <cell r="E1086" t="str">
            <v>муниципальное бюджетное общеобразовательное учреждение средняя общеобразовательная школа №32</v>
          </cell>
        </row>
        <row r="1087">
          <cell r="C1087">
            <v>282</v>
          </cell>
          <cell r="D1087" t="str">
            <v>ГБОУ РО "ДККК"</v>
          </cell>
          <cell r="E1087" t="str">
            <v>ГБОУ РО " Донской Императора Александра III казачий кадетский корпус"</v>
          </cell>
        </row>
        <row r="1088">
          <cell r="C1088">
            <v>1063</v>
          </cell>
          <cell r="D1088" t="str">
            <v>ГКОУ РО Новочеркасская специальная школа-интернат N 33</v>
          </cell>
          <cell r="E1088" t="str">
            <v>государственное казенное общеобразовательное учреждение Ростовской области "Новочеркасская специальная школа-интернат №33 "</v>
          </cell>
        </row>
        <row r="1089">
          <cell r="C1089">
            <v>1092</v>
          </cell>
          <cell r="D1089" t="str">
            <v>школа-интернат г. Новочеркасска</v>
          </cell>
          <cell r="E1089" t="str">
            <v>Государственное бюджетное общеобразовательное учреждение Ростовской области "Новочеркасская школа-интернат"</v>
          </cell>
        </row>
        <row r="1090">
          <cell r="C1090">
            <v>3182</v>
          </cell>
          <cell r="D1090" t="str">
            <v>ГБПОУ  РО "НГРК"</v>
          </cell>
          <cell r="E1090" t="str">
            <v>Государственное бюджетное профессиональной образовательное учреждение Ростовской области "Новочеркасский геологоразведочный колледж"</v>
          </cell>
        </row>
        <row r="1091">
          <cell r="C1091">
            <v>3183</v>
          </cell>
          <cell r="D1091" t="str">
            <v>ГБПОУ  РО "НПГК"</v>
          </cell>
          <cell r="E1091" t="str">
            <v>Государственное бюджетное профессиональной образовательное учреждение Ростовской области "Новочеркасский промышленно-гуманитарный колледж"</v>
          </cell>
        </row>
        <row r="1092">
          <cell r="C1092">
            <v>3184</v>
          </cell>
          <cell r="D1092" t="str">
            <v>ГБПОУ РО "НМК"</v>
          </cell>
          <cell r="E1092" t="str">
            <v>Государственное бюджетное профессиональной образовательное учреждение Ростовской области "Новочеркасский машиностроительный колледж"</v>
          </cell>
        </row>
        <row r="1093">
          <cell r="C1093">
            <v>3187</v>
          </cell>
          <cell r="D1093" t="str">
            <v>ФКПОУ  "НТТИ" Минтруда России</v>
          </cell>
          <cell r="E1093" t="str">
            <v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v>
          </cell>
        </row>
        <row r="1094">
          <cell r="C1094">
            <v>3189</v>
          </cell>
          <cell r="D1094" t="str">
            <v>НМК</v>
          </cell>
          <cell r="E1094" t="str">
            <v>Государственное бюджетное профессиональной образовательное учреждение Ростовской области "Новочеркасский медицинский колледж"</v>
          </cell>
        </row>
        <row r="1095">
          <cell r="C1095">
            <v>3190</v>
          </cell>
          <cell r="D1095" t="str">
            <v>ГБПОУ РО "ДСК"</v>
          </cell>
          <cell r="E1095" t="str">
            <v>Государственное бюджетное профессиональной образовательное учреждение Ростовской области "Донской строительный колледж"</v>
          </cell>
        </row>
        <row r="1096">
          <cell r="C1096">
            <v>3191</v>
          </cell>
          <cell r="D1096" t="str">
            <v>ГБПОУ РО "НКПТиУ"</v>
          </cell>
          <cell r="E1096" t="str">
            <v>Государственное бюджетное профессиональной образовательное учреждение Ростовской области "Новочеркасский колледж промышленных технологий и управления"</v>
          </cell>
        </row>
        <row r="1097">
          <cell r="C1097">
            <v>3534</v>
          </cell>
          <cell r="D1097" t="str">
            <v>ГТК ЮРГПУ (НПИ)</v>
          </cell>
          <cell r="E1097" t="str">
            <v>гуманитарно- технический колледж федерального государственного бюджетного образовательного учреждения высшего профессионального образования ЮРГПУ(НПИ) имени М.И. Платова</v>
          </cell>
        </row>
        <row r="1098">
          <cell r="C1098">
            <v>4020</v>
          </cell>
          <cell r="D1098" t="str">
            <v>НИМИ ФГБОУ ВО "ДонГАУ</v>
          </cell>
          <cell r="E1098" t="str">
            <v>Новочеркасский инженерно-мелиоративный институт имени А.К.Кортунова - филиал ФГБОУ ВО "Донской Государственный аграрный университет"</v>
          </cell>
        </row>
        <row r="1099">
          <cell r="C1099">
            <v>4060</v>
          </cell>
          <cell r="D1099" t="str">
            <v>ФБГОУ ВПО "ЮРГПУ(НПИ)"</v>
          </cell>
          <cell r="E1099" t="str">
            <v>Федеральное государственное бюджетное образовательное учреждение высшего профессионального образования "Южно-Российский государственный политехнический университет (НПИ) имени М.И. Платова"</v>
          </cell>
        </row>
        <row r="1100">
          <cell r="C1100">
            <v>238</v>
          </cell>
          <cell r="D1100" t="str">
            <v>МБОУ СОШ №1</v>
          </cell>
          <cell r="E1100" t="str">
            <v>муниципальное бюджетное общеобразовательное учреждение средняя общеобразовательная школа №1 города Новошахтинска</v>
          </cell>
        </row>
        <row r="1101">
          <cell r="C1101">
            <v>240</v>
          </cell>
          <cell r="D1101" t="str">
            <v>МБОУ СОШ №3</v>
          </cell>
          <cell r="E1101" t="str">
            <v>муниципальное бюджетное общеобразовательное учреждение средняя общеобразовательная школа №3 города Новошахтинска</v>
          </cell>
        </row>
        <row r="1102">
          <cell r="C1102">
            <v>241</v>
          </cell>
          <cell r="D1102" t="str">
            <v>МБОУ СОШ №4</v>
          </cell>
          <cell r="E1102" t="str">
            <v>муниципальное бюджетное общеобразовательное учреждение средняя общеобразовательная школа №4 города Новошахтинска</v>
          </cell>
        </row>
        <row r="1103">
          <cell r="C1103">
            <v>242</v>
          </cell>
          <cell r="D1103" t="str">
            <v>МБОУ ООШ №5</v>
          </cell>
          <cell r="E1103" t="str">
            <v>муниципальное бюджетное общеобразовательное учреждение основная общеобразовательная школа №5 города Новошахтинска</v>
          </cell>
        </row>
        <row r="1104">
          <cell r="C1104">
            <v>244</v>
          </cell>
          <cell r="D1104" t="str">
            <v>МБОУ СОШ №7</v>
          </cell>
          <cell r="E1104" t="str">
            <v>муниципальное бюджетное общеобразовательное учреждение средняя общеобразовательная школа №7 города Новошахтинска</v>
          </cell>
        </row>
        <row r="1105">
          <cell r="C1105">
            <v>245</v>
          </cell>
          <cell r="D1105" t="str">
            <v>МБОУ СОШ №8</v>
          </cell>
          <cell r="E1105" t="str">
            <v>муниципальное бюджетное общеобразовательное учреждение средняя общеобразовательная школа №8 города Новошахтинска</v>
          </cell>
        </row>
        <row r="1106">
          <cell r="C1106">
            <v>246</v>
          </cell>
          <cell r="D1106" t="str">
            <v>МБОУ СОШ №14</v>
          </cell>
          <cell r="E1106" t="str">
            <v>муниципальное бюджетное общеобразовательное учреждение средняя общеобразовательная школа №14 города Новошахтинска</v>
          </cell>
        </row>
        <row r="1107">
          <cell r="C1107">
            <v>247</v>
          </cell>
          <cell r="D1107" t="str">
            <v>МБОУ СОШ №16</v>
          </cell>
          <cell r="E1107" t="str">
            <v>муниципальное бюджетное общеобразовательное учреждение средняя общеобразовательная школа №16 города Новошахтинска</v>
          </cell>
        </row>
        <row r="1108">
          <cell r="C1108">
            <v>248</v>
          </cell>
          <cell r="D1108" t="str">
            <v>МБОУ СОШ №24</v>
          </cell>
          <cell r="E1108" t="str">
            <v>муниципальное бюджетное общеобразовательное учреждение средняя общеобразовательная школа №24 города Новошахтинска</v>
          </cell>
        </row>
        <row r="1109">
          <cell r="C1109">
            <v>249</v>
          </cell>
          <cell r="D1109" t="str">
            <v>МБОУ СОШ №25</v>
          </cell>
          <cell r="E1109" t="str">
            <v>муниципальное бюджетное общеобразовательное учреждение средняя общеобразовательная школа №25 города Новошахтинска</v>
          </cell>
        </row>
        <row r="1110">
          <cell r="C1110">
            <v>250</v>
          </cell>
          <cell r="D1110" t="str">
            <v>МБОУ СОШ №27</v>
          </cell>
          <cell r="E1110" t="str">
            <v>муниципальное бюджетное общеобразовательное учреждение средняя общеобразовательная школа №27 города Новошахтинска</v>
          </cell>
        </row>
        <row r="1111">
          <cell r="C1111">
            <v>251</v>
          </cell>
          <cell r="D1111" t="str">
            <v>МБОУ СОШ №28</v>
          </cell>
          <cell r="E1111" t="str">
            <v>муниципальное бюджетное общеобразовательное учреждение средняя общеобразовательная школа №28 города Новошахтинска</v>
          </cell>
        </row>
        <row r="1112">
          <cell r="C1112">
            <v>252</v>
          </cell>
          <cell r="D1112" t="str">
            <v>МБОУ СОШ №31</v>
          </cell>
          <cell r="E1112" t="str">
            <v>муниципальное бюджетное общеобразовательное учреждение средняя общеобразовательная школа №31 города Новошахтинска</v>
          </cell>
        </row>
        <row r="1113">
          <cell r="C1113">
            <v>253</v>
          </cell>
          <cell r="D1113" t="str">
            <v>МБОУ СОШ №34</v>
          </cell>
          <cell r="E1113" t="str">
            <v>муниципальное бюджетное общеобразовательное учреждение средняя общеобразовательная школа №34 города Новошахтинска</v>
          </cell>
        </row>
        <row r="1114">
          <cell r="C1114">
            <v>254</v>
          </cell>
          <cell r="D1114" t="str">
            <v>МБОУ СОШ №37</v>
          </cell>
          <cell r="E1114" t="str">
            <v>Муниципальное бюджетное общеобразовательное учреждение средняя общеобразовательная школа №37 города Новошахтинска</v>
          </cell>
        </row>
        <row r="1115">
          <cell r="C1115">
            <v>255</v>
          </cell>
          <cell r="D1115" t="str">
            <v>МБОУ СОШ №40</v>
          </cell>
          <cell r="E1115" t="str">
            <v>муниципальное бюджетное общеобразовательное учреждение средняя общеобразовательная школа №40 города Новошахтинска имени Героя Советского Союза Смоляных Василия Ивановича</v>
          </cell>
        </row>
        <row r="1116">
          <cell r="C1116">
            <v>256</v>
          </cell>
          <cell r="D1116" t="str">
            <v>МБОУ ООШ №79</v>
          </cell>
          <cell r="E1116" t="str">
            <v>муниципальное бюджетное общеобразовательное учреждение основная общеобразовательная школа №79 города Новошахтинска</v>
          </cell>
        </row>
        <row r="1117">
          <cell r="C1117">
            <v>1074</v>
          </cell>
          <cell r="D1117" t="str">
            <v>ГБОУ РО Новошахтинская школа-интернат</v>
          </cell>
          <cell r="E1117" t="str">
            <v>государственное бюджетное общеобразовательное учреждение Ростовской области "Новошахтинская школа-интернат"</v>
          </cell>
        </row>
        <row r="1118">
          <cell r="C1118">
            <v>2022</v>
          </cell>
          <cell r="D1118" t="str">
            <v>МБОУ ООШ №20</v>
          </cell>
          <cell r="E1118" t="str">
            <v>Муниципальное бюджетное общеобразовательное учреждение основная общеобразовательная школа №20 города Новошахтинска</v>
          </cell>
        </row>
        <row r="1119">
          <cell r="C1119">
            <v>2024</v>
          </cell>
          <cell r="D1119" t="str">
            <v>МБОУ ООШ №38</v>
          </cell>
          <cell r="E1119" t="str">
            <v>муниципальное бюджетное общеобразовательное учреждение основная общеобразовательная школа № 38 города Новошахтинска</v>
          </cell>
        </row>
        <row r="1120">
          <cell r="C1120">
            <v>3200</v>
          </cell>
          <cell r="D1120" t="str">
            <v>НФ ГБПОУ РО "ШРКТЭ"</v>
          </cell>
          <cell r="E1120" t="str">
            <v>Новошахтинский филиал государственного профессионального образовательного учреждения Ростовской области "Шахтинский региональный колледж топлива и энергетики им. ак. Степанова П.И."</v>
          </cell>
        </row>
        <row r="1121">
          <cell r="C1121">
            <v>3518</v>
          </cell>
          <cell r="D1121" t="str">
            <v>ГБПОУ РО "НТТ"</v>
          </cell>
          <cell r="E1121" t="str">
            <v>государственное бюджетное профессиональное образовательное учреждение Ростовской области &lt;Новошахтинский технологический техникум&gt;</v>
          </cell>
        </row>
        <row r="1122">
          <cell r="C1122">
            <v>3519</v>
          </cell>
          <cell r="D1122" t="str">
            <v>ГБПОУ  РО "НАТТ"</v>
          </cell>
          <cell r="E1122" t="str">
            <v>государственное бюджетное профессиональное образовательное учреждение Ростовской области &lt;Новошахтинский автотранспортный техникум имени Героя Советского Союза Вернигоренко И.Г.&gt;</v>
          </cell>
        </row>
        <row r="1123">
          <cell r="C1123">
            <v>77</v>
          </cell>
          <cell r="D1123" t="str">
            <v>МБОУ СОШ № 1 г. Сальска</v>
          </cell>
          <cell r="E1123" t="str">
            <v>муниципальное бюджетное общеобразовательное учреждение средняя общеобразовательная школа № 1 г. Сальска</v>
          </cell>
        </row>
        <row r="1124">
          <cell r="C1124">
            <v>78</v>
          </cell>
          <cell r="D1124" t="str">
            <v>МБОУ гимназия № 2 г. Сальска</v>
          </cell>
          <cell r="E1124" t="str">
            <v>Муниципальное бюджетное общеобразовательное учреждение гимназия № 2 г. Сальска</v>
          </cell>
        </row>
        <row r="1125">
          <cell r="C1125">
            <v>79</v>
          </cell>
          <cell r="D1125" t="str">
            <v>МБОУ СОШ № 3 г. Сальска</v>
          </cell>
          <cell r="E1125" t="str">
            <v>муниципальное бюджетное общеобразовательное учреждение средняя общеобразовательная школа № 3 г. Сальска</v>
          </cell>
        </row>
        <row r="1126">
          <cell r="C1126">
            <v>80</v>
          </cell>
          <cell r="D1126" t="str">
            <v>МБОУ СОШ № 4 г. Сальска</v>
          </cell>
          <cell r="E1126" t="str">
            <v>муниципальное бюджетное общеобразовательное учреждение средняя общеобразовательная школа № 4 г. Сальска</v>
          </cell>
        </row>
        <row r="1127">
          <cell r="C1127">
            <v>81</v>
          </cell>
          <cell r="D1127" t="str">
            <v>МБОУ СОШ № 5 г. Сальска</v>
          </cell>
          <cell r="E1127" t="str">
            <v>Муниципальное бюджетное общеобразовательное учреждение средняя общеобразовательная школа № 5 г. Сальска</v>
          </cell>
        </row>
        <row r="1128">
          <cell r="C1128">
            <v>82</v>
          </cell>
          <cell r="D1128" t="str">
            <v>МБОУ СОШ № 6 г. Сальска</v>
          </cell>
          <cell r="E1128" t="str">
            <v>муниципальное бюджетное общеобразовательное учреждение средняя общеобразовательная школа № 6 г. Сальска</v>
          </cell>
        </row>
        <row r="1129">
          <cell r="C1129">
            <v>83</v>
          </cell>
          <cell r="D1129" t="str">
            <v>МБОУ СОШ № 7 г. Сальска</v>
          </cell>
          <cell r="E1129" t="str">
            <v>Муниципальное бюджетное общеобразовательное учреждение средняя общеобразовательная школа № 7 г. Сальска</v>
          </cell>
        </row>
        <row r="1130">
          <cell r="C1130">
            <v>84</v>
          </cell>
          <cell r="D1130" t="str">
            <v>МБОУ лицей № 9 г. Сальска</v>
          </cell>
          <cell r="E1130" t="str">
            <v>Муниципальное бюджетное общеобразовательное учреждение лицей № 9 г. Сальска</v>
          </cell>
        </row>
        <row r="1131">
          <cell r="C1131">
            <v>85</v>
          </cell>
          <cell r="D1131" t="str">
            <v>МБОУ СОШ №10 г. Сальска</v>
          </cell>
          <cell r="E1131" t="str">
            <v>муниципальное бюджетное общеобразовательное учреждение средняя общеобразовательная школа №10 г. Сальска</v>
          </cell>
        </row>
        <row r="1132">
          <cell r="C1132">
            <v>86</v>
          </cell>
          <cell r="D1132" t="str">
            <v>МБОУ СОШ № 21 г. Сальска</v>
          </cell>
          <cell r="E1132" t="str">
            <v>муниципальное бюджетное общеобразовательное учреждение средняя общеобразовательная школа № 21 г. Сальска</v>
          </cell>
        </row>
        <row r="1133">
          <cell r="C1133">
            <v>88</v>
          </cell>
          <cell r="D1133" t="str">
            <v>МБОУ СОШ № 1 х. Маяк</v>
          </cell>
          <cell r="E1133" t="str">
            <v>муниципальное бюджетное общеобразовательное учреждение средняя общеобразовательная школа № 1 х. Маяк</v>
          </cell>
        </row>
        <row r="1134">
          <cell r="C1134">
            <v>89</v>
          </cell>
          <cell r="D1134" t="str">
            <v>МБОУ СОШ № 2 п.Гигант</v>
          </cell>
          <cell r="E1134" t="str">
            <v>муниципальное бюджетное общеобразовательное учреждение средняя общеобразовательная школа № 2 п. Гигант</v>
          </cell>
        </row>
        <row r="1135">
          <cell r="C1135">
            <v>90</v>
          </cell>
          <cell r="D1135" t="str">
            <v>МБОУ СОШ № 17 с. Кручёная Балка</v>
          </cell>
          <cell r="E1135" t="str">
            <v>Муниципальное бюджетное общеобразовательное учреждение средняя общеобразовательная школа № 17 с. Кручёная Балка</v>
          </cell>
        </row>
        <row r="1136">
          <cell r="C1136">
            <v>91</v>
          </cell>
          <cell r="D1136" t="str">
            <v>МБОУ СОШ № 21 п. Приречный Сальского района</v>
          </cell>
          <cell r="E1136" t="str">
            <v>Муниципальное бюджетное общеобразовательное учреждение средняя общеобразовательная школа № 21 п. Приречный Сальского района</v>
          </cell>
        </row>
        <row r="1137">
          <cell r="C1137">
            <v>92</v>
          </cell>
          <cell r="D1137" t="str">
            <v>МБОУ СОШ № 27 с. Екатериновка</v>
          </cell>
          <cell r="E1137" t="str">
            <v>Муниципальное бюджетное общеобразовательное учреждение средняя общеобразовательная школа № 27 с. Екатериновка</v>
          </cell>
        </row>
        <row r="1138">
          <cell r="C1138">
            <v>93</v>
          </cell>
          <cell r="D1138" t="str">
            <v>МБОУ СОШ № 28 с. Ивановка</v>
          </cell>
          <cell r="E1138" t="str">
            <v>муниципальное бюджетное общеобразовательное учреждение средняя общеобразовательная школа № 28 с. Ивановка</v>
          </cell>
        </row>
        <row r="1139">
          <cell r="C1139">
            <v>94</v>
          </cell>
          <cell r="D1139" t="str">
            <v>МБОУ СОШ № 30 с. Романовка</v>
          </cell>
          <cell r="E1139" t="str">
            <v>муниципальное бюджетное общеобразовательное учреждение средняя общеобразовательная школа № 30 с. Романовка</v>
          </cell>
        </row>
        <row r="1140">
          <cell r="C1140">
            <v>95</v>
          </cell>
          <cell r="D1140" t="str">
            <v>МБОУ СОШ № 42 с. Сандата</v>
          </cell>
          <cell r="E1140" t="str">
            <v>муниципальное бюджетное общеобразовательное учреждение средняя общеобразовательная школа № 42 с. Сандата</v>
          </cell>
        </row>
        <row r="1141">
          <cell r="C1141">
            <v>96</v>
          </cell>
          <cell r="D1141" t="str">
            <v>МБОУ СОШ № 46 с. Бараники</v>
          </cell>
          <cell r="E1141" t="str">
            <v>Муниципальное бюджетное общеобразовательное учреждение средняя общеобразовательная школа № 46 с. Бараники</v>
          </cell>
        </row>
        <row r="1142">
          <cell r="C1142">
            <v>97</v>
          </cell>
          <cell r="D1142" t="str">
            <v>МБОУ СОШ № 51 с. Березовка</v>
          </cell>
          <cell r="E1142" t="str">
            <v>Муниципальное бюджетное общеобразовательное учреждение средняя общеобразовательная школа № 51 с. Березовка</v>
          </cell>
        </row>
        <row r="1143">
          <cell r="C1143">
            <v>98</v>
          </cell>
          <cell r="D1143" t="str">
            <v>МБОУ СОШ № 59 п. Белозёрный</v>
          </cell>
          <cell r="E1143" t="str">
            <v>муниципальное бюджетное общеобразовательное учреждение средняя общеобразовательная школа № 59 п. Белозёрный</v>
          </cell>
        </row>
        <row r="1144">
          <cell r="C1144">
            <v>99</v>
          </cell>
          <cell r="D1144" t="str">
            <v>МБОУ СОШ № 62 имени Е.И. Игнатенко с. Новый Егорлык</v>
          </cell>
          <cell r="E1144" t="str">
            <v>Муниципальное бюджетное общеобразовательное учреждение средняя общеобразовательная школа № 62 имени Е.И. Игнатенко с. Новый Егорлык</v>
          </cell>
        </row>
        <row r="1145">
          <cell r="C1145">
            <v>100</v>
          </cell>
          <cell r="D1145" t="str">
            <v>МБОУ СОШ № 76 п. Гигант</v>
          </cell>
          <cell r="E1145" t="str">
            <v>Муниципальное бюджетное общеобразовательное учреждение средняя общеобразовательная школа № 76 п. Гигант</v>
          </cell>
        </row>
        <row r="1146">
          <cell r="C1146">
            <v>101</v>
          </cell>
          <cell r="D1146" t="str">
            <v>МБОУ СОШ № 78 п. Гигант</v>
          </cell>
          <cell r="E1146" t="str">
            <v>муниципальное бюджетное общеобразовательное учреждение средняя общеобразовательная школа № 78 п. Гигант</v>
          </cell>
        </row>
        <row r="1147">
          <cell r="C1147">
            <v>102</v>
          </cell>
          <cell r="D1147" t="str">
            <v>МБОУ Будённовская СОШ № 80</v>
          </cell>
          <cell r="E1147" t="str">
            <v>Муниципальное бюджетное общеобразовательное учреждение Будённовская средняя общеобразовательная школа № 80</v>
          </cell>
        </row>
        <row r="1148">
          <cell r="C1148">
            <v>103</v>
          </cell>
          <cell r="D1148" t="str">
            <v>МБОУ СОШ № 81 п. Юловский</v>
          </cell>
          <cell r="E1148" t="str">
            <v>Муниципальное бюджетное общеобразовательное учреждение средняя общеобразовательная школа № 81 п. Юловский</v>
          </cell>
        </row>
        <row r="1149">
          <cell r="C1149">
            <v>104</v>
          </cell>
          <cell r="D1149" t="str">
            <v>МБОУ СОШ № 82 п. Степной Курган</v>
          </cell>
          <cell r="E1149" t="str">
            <v>муниципальное бюджетное общеобразовательное учреждение средняя общеобразовательная школа № 82 п. Степной Курган</v>
          </cell>
        </row>
        <row r="1150">
          <cell r="C1150">
            <v>105</v>
          </cell>
          <cell r="D1150" t="str">
            <v>МБОУ СОШ № 84 п. Сеятель</v>
          </cell>
          <cell r="E1150" t="str">
            <v>Муниципальное бюджетное общеобразовательное учреждение средняя общеобразовательная школа № 84 п. Сеятель</v>
          </cell>
        </row>
        <row r="1151">
          <cell r="C1151">
            <v>106</v>
          </cell>
          <cell r="D1151" t="str">
            <v>МБОУ СОШ № 86 с. Шаблиевка</v>
          </cell>
          <cell r="E1151" t="str">
            <v>Муниципальное бюджетное общеобразовательное учреждение средняя общеобразовательная школа № 86 с. Шаблиевка</v>
          </cell>
        </row>
        <row r="1152">
          <cell r="C1152">
            <v>2016</v>
          </cell>
          <cell r="D1152" t="str">
            <v>МБОУ ООШ № 24 п. Манычстрой</v>
          </cell>
          <cell r="E1152" t="str">
            <v>Муниципальное бюджетное общеобразовательное учреждение основная общеобразовательная школа № 24 п. Манычстрой</v>
          </cell>
        </row>
        <row r="1153">
          <cell r="C1153">
            <v>2017</v>
          </cell>
          <cell r="D1153" t="str">
            <v>МБОУ ООШ № 54 с. Новый Егорлык имени Е.И. Игнатенко</v>
          </cell>
          <cell r="E1153" t="str">
            <v>Муниципальное бюджетное общеобразовательное учреждение основная общеобразовательная школа № 54 с. Новый Егорлык имени Е.И. Игнатенко</v>
          </cell>
        </row>
        <row r="1154">
          <cell r="C1154">
            <v>3300</v>
          </cell>
          <cell r="D1154" t="str">
            <v>ГБПОУ РО "СИТ"</v>
          </cell>
          <cell r="E1154" t="str">
            <v>государственное бюджетное профессиональное образовательное учреждение Ростовской области "Сальский индустриальный техникум"</v>
          </cell>
        </row>
        <row r="1155">
          <cell r="C1155">
            <v>3301</v>
          </cell>
          <cell r="D1155" t="str">
            <v>ГБПОУ РО "САТК"</v>
          </cell>
          <cell r="E1155" t="str">
            <v>Государственное бюджетное профессиональное образовательное учреждение Ростовской области "Сальский аграрно-технический колледж"</v>
          </cell>
        </row>
        <row r="1156">
          <cell r="C1156">
            <v>3303</v>
          </cell>
          <cell r="D1156" t="str">
            <v>НЧПОУ "СЭПТ"</v>
          </cell>
          <cell r="E1156" t="str">
            <v>Некоммерческое частное профессиональное образовательное учреждение "Сальский экономико-правовой техникум"</v>
          </cell>
        </row>
        <row r="1157">
          <cell r="C1157">
            <v>3304</v>
          </cell>
          <cell r="D1157" t="str">
            <v>ГБПОУ РО "СМТ"</v>
          </cell>
          <cell r="E1157" t="str">
            <v>Государственное бюджетное профессиональное образовательное учреждение Ростовской области "Сальский медицинский техникум"</v>
          </cell>
        </row>
        <row r="1158">
          <cell r="C1158">
            <v>3532</v>
          </cell>
          <cell r="D1158" t="str">
            <v>ГБПОУ РО "СККПЛ"</v>
          </cell>
          <cell r="E1158" t="str">
            <v>государственное бюджетное профессиональное образовательное учреждение Ростовской области "Сальский казачий кадетский профессиональный лицей"</v>
          </cell>
        </row>
        <row r="1159">
          <cell r="C1159">
            <v>38</v>
          </cell>
          <cell r="D1159" t="str">
            <v>МАОУ гимназия имени А.П. Чехова</v>
          </cell>
          <cell r="E1159" t="str">
            <v>Муниципальное автономное общеобразовательное учреждение гимназия имени А.П. Чехова</v>
          </cell>
        </row>
        <row r="1160">
          <cell r="C1160">
            <v>39</v>
          </cell>
          <cell r="D1160" t="str">
            <v>МОБУ СОШ № 3 им. Ю.А. Гагарина</v>
          </cell>
          <cell r="E1160" t="str">
            <v>муниципальное общеобразовательное бюджетное учреждение средняя общеобразовательная школа №3 им. Ю.А. Гагарина</v>
          </cell>
        </row>
        <row r="1161">
          <cell r="C1161">
            <v>40</v>
          </cell>
          <cell r="D1161" t="str">
            <v>МАОУ лицей №4 (ТМОЛ)</v>
          </cell>
          <cell r="E1161" t="str">
            <v>Муниципальное автономное общеобразовательное учреждение лицей №4 (ТМОЛ)</v>
          </cell>
        </row>
        <row r="1162">
          <cell r="C1162">
            <v>41</v>
          </cell>
          <cell r="D1162" t="str">
            <v>МОБУ СОШ № 5</v>
          </cell>
          <cell r="E1162" t="str">
            <v>Муниципальное общеобразовательное бюджетное учреждение средняя общеобразовательная школа №5</v>
          </cell>
        </row>
        <row r="1163">
          <cell r="C1163">
            <v>42</v>
          </cell>
          <cell r="D1163" t="str">
            <v>МОБУ СОШ № 6</v>
          </cell>
          <cell r="E1163" t="str">
            <v>Муниципальное общеобразовательное бюджетное учреждение средняя общеобразовательная школа №6</v>
          </cell>
        </row>
        <row r="1164">
          <cell r="C1164">
            <v>43</v>
          </cell>
          <cell r="D1164" t="str">
            <v>МОБУ лицей № 7</v>
          </cell>
          <cell r="E1164" t="str">
            <v>Муниципальное общеобразовательное бюджетное учреждение лицей №7</v>
          </cell>
        </row>
        <row r="1165">
          <cell r="C1165">
            <v>44</v>
          </cell>
          <cell r="D1165" t="str">
            <v>МОБУ СОШ № 8 им. А.Г. Ломакина</v>
          </cell>
          <cell r="E1165" t="str">
            <v>Муниципальное общеобразовательное бюджетное учреждение средняя общеобразовательная школа №8 им. А.Г. Ломакина</v>
          </cell>
        </row>
        <row r="1166">
          <cell r="C1166">
            <v>45</v>
          </cell>
          <cell r="D1166" t="str">
            <v>МОБУ СОШ № 9 с углубленным изучением английского языка</v>
          </cell>
          <cell r="E1166" t="str">
            <v>муниципальное общеобразовательное бюджетное учреждение средняя общеобразовательная школа № 9 с углубленным изучением английского языка</v>
          </cell>
        </row>
        <row r="1167">
          <cell r="C1167">
            <v>46</v>
          </cell>
          <cell r="D1167" t="str">
            <v>МАОУ СОШ № 10</v>
          </cell>
          <cell r="E1167" t="str">
            <v>Муниципальное автономное общеобразовательное учреждение средняя общеобразовательная школа №10</v>
          </cell>
        </row>
        <row r="1168">
          <cell r="C1168">
            <v>48</v>
          </cell>
          <cell r="D1168" t="str">
            <v>МАОУ СОШ № 12</v>
          </cell>
          <cell r="E1168" t="str">
            <v>Муниципальное автономное общеобразовательное учреждение средняя общеобразовательная школа № 12</v>
          </cell>
        </row>
        <row r="1169">
          <cell r="C1169">
            <v>50</v>
          </cell>
          <cell r="D1169" t="str">
            <v>МАОУ гимназия "Мариинская"</v>
          </cell>
          <cell r="E1169" t="str">
            <v>муниципальное автономное общеобразовательное учреждение гимназия "Мариинская"</v>
          </cell>
        </row>
        <row r="1170">
          <cell r="C1170">
            <v>51</v>
          </cell>
          <cell r="D1170" t="str">
            <v>МОБУ СОШ № 16</v>
          </cell>
          <cell r="E1170" t="str">
            <v>Муниципальное общеобразовательное бюджетное учреждение средняя общеобразовательная школа №16</v>
          </cell>
        </row>
        <row r="1171">
          <cell r="C1171">
            <v>53</v>
          </cell>
          <cell r="D1171" t="str">
            <v>ГКОУ РО "Ростовская-на-Дону санаторная школа-интернат №74"(Таганрогский филиал)</v>
          </cell>
          <cell r="E1171" t="str">
            <v>Государственное казенное общеобразовательное учреждение Ростовской области "Ростовская-на-Дону санаторная школа-интернат №74"(Таганрогский филиал)</v>
          </cell>
        </row>
        <row r="1172">
          <cell r="C1172">
            <v>54</v>
          </cell>
          <cell r="D1172" t="str">
            <v>МОБУ СОШ № 20</v>
          </cell>
          <cell r="E1172" t="str">
            <v>Муниципальное общеобразовательное бюджетное учреждение средняя общеобразовательная школа №20</v>
          </cell>
        </row>
        <row r="1173">
          <cell r="C1173">
            <v>55</v>
          </cell>
          <cell r="D1173" t="str">
            <v>МОБУ СОШ № 21</v>
          </cell>
          <cell r="E1173" t="str">
            <v>Муниципальное общеобразовательное бюджетное учреждение средняя общеобразовательная школа №21</v>
          </cell>
        </row>
        <row r="1174">
          <cell r="C1174">
            <v>56</v>
          </cell>
          <cell r="D1174" t="str">
            <v>МАОУ СОШ №22</v>
          </cell>
          <cell r="E1174" t="str">
            <v>Муниципальное автономное общеобразовательное учреждение средняя общеобразовательная школа №22</v>
          </cell>
        </row>
        <row r="1175">
          <cell r="C1175">
            <v>57</v>
          </cell>
          <cell r="D1175" t="str">
            <v>МОБУ СОШ № 23</v>
          </cell>
          <cell r="E1175" t="str">
            <v>муниципальное общеобразовательное бюджетное учреждение средняя общеобразовательная школа № 23</v>
          </cell>
        </row>
        <row r="1176">
          <cell r="C1176">
            <v>58</v>
          </cell>
          <cell r="D1176" t="str">
            <v>МОБУ СОШ № 24</v>
          </cell>
          <cell r="E1176" t="str">
            <v>муниципальное общеобразовательное бюджетное учреждение средняя общеобразовательная школа № 24</v>
          </cell>
        </row>
        <row r="1177">
          <cell r="C1177">
            <v>59</v>
          </cell>
          <cell r="D1177" t="str">
            <v>МАОУ СОШ № 25/11</v>
          </cell>
          <cell r="E1177" t="str">
            <v>муниципальное автономное общеобразовательное учреждение средняя общеобразовательная школа №25/11</v>
          </cell>
        </row>
        <row r="1178">
          <cell r="C1178">
            <v>60</v>
          </cell>
          <cell r="D1178" t="str">
            <v>МОБУ СОШ № 26</v>
          </cell>
          <cell r="E1178" t="str">
            <v>Муниципальное общеобразовательное бюджетное учреждение средняя общеобразовательная школа № 26</v>
          </cell>
        </row>
        <row r="1179">
          <cell r="C1179">
            <v>61</v>
          </cell>
          <cell r="D1179" t="str">
            <v>МАОУ СОШ № 27</v>
          </cell>
          <cell r="E1179" t="str">
            <v>Муниципальное автономное общеобразовательное учреждение средняя общеобразовательная школа №27</v>
          </cell>
        </row>
        <row r="1180">
          <cell r="C1180">
            <v>62</v>
          </cell>
          <cell r="D1180" t="str">
            <v>МАОУ лицей № 28</v>
          </cell>
          <cell r="E1180" t="str">
            <v>муниципальное автономное общеобразовательное учреждение лицей №28</v>
          </cell>
        </row>
        <row r="1181">
          <cell r="C1181">
            <v>64</v>
          </cell>
          <cell r="D1181" t="str">
            <v>МОБУ СОШ № 30</v>
          </cell>
          <cell r="E1181" t="str">
            <v>муниципальное общеобразовательное бюджетное учреждение средняя общеобразовательная школа № 30</v>
          </cell>
        </row>
        <row r="1182">
          <cell r="C1182">
            <v>65</v>
          </cell>
          <cell r="D1182" t="str">
            <v>МОБУ СОШ № 31</v>
          </cell>
          <cell r="E1182" t="str">
            <v>Муниципальное общеобразовательное бюджетное учреждение средняя общеобразовательная школа №31</v>
          </cell>
        </row>
        <row r="1183">
          <cell r="C1183">
            <v>66</v>
          </cell>
          <cell r="D1183" t="str">
            <v>МОБУ СОШ № 32</v>
          </cell>
          <cell r="E1183" t="str">
            <v>муниципальное общеобразовательное бюджетное учреждение средняя общеобразовательная школа № 32</v>
          </cell>
        </row>
        <row r="1184">
          <cell r="C1184">
            <v>67</v>
          </cell>
          <cell r="D1184" t="str">
            <v>МОБУ лицей № 33</v>
          </cell>
          <cell r="E1184" t="str">
            <v>муниципальное общеобразовательное бюджетное учреждение лицей № 33</v>
          </cell>
        </row>
        <row r="1185">
          <cell r="C1185">
            <v>68</v>
          </cell>
          <cell r="D1185" t="str">
            <v>МОБУ СОШ № 34</v>
          </cell>
          <cell r="E1185" t="str">
            <v>Муниципальное общеобразовательное бюджетное учреждение средняя общеобразовательная школа №34</v>
          </cell>
        </row>
        <row r="1186">
          <cell r="C1186">
            <v>69</v>
          </cell>
          <cell r="D1186" t="str">
            <v>МОБУ СОШ № 35</v>
          </cell>
          <cell r="E1186" t="str">
            <v>муниципальное общеобразовательное бюджетное учреждение средняя общеобразовательная школа № 35</v>
          </cell>
        </row>
        <row r="1187">
          <cell r="C1187">
            <v>70</v>
          </cell>
          <cell r="D1187" t="str">
            <v>МОБУ СОШ № 36</v>
          </cell>
          <cell r="E1187" t="str">
            <v>Муниципальное общеобразовательное бюджетное учреждение средняя общеобразовательная школа № 36</v>
          </cell>
        </row>
        <row r="1188">
          <cell r="C1188">
            <v>71</v>
          </cell>
          <cell r="D1188" t="str">
            <v>МАОУ СОШ № 37</v>
          </cell>
          <cell r="E1188" t="str">
            <v>Муниципальное автономное общеобразовательное учреждение средняя общеобразовательная школа № 37 с углубленным изучением искусств и английского языка города Таганрога Ростовской области</v>
          </cell>
        </row>
        <row r="1189">
          <cell r="C1189">
            <v>72</v>
          </cell>
          <cell r="D1189" t="str">
            <v>МОБУ СОШ № 38</v>
          </cell>
          <cell r="E1189" t="str">
            <v>муниципальное общеобразовательное бюджетное учреждение средняя общеобразовательная школа № 38</v>
          </cell>
        </row>
        <row r="1190">
          <cell r="C1190">
            <v>76</v>
          </cell>
          <cell r="D1190" t="str">
            <v>ГБОУ РО "Таганрогский педагогический лицей-интернат"</v>
          </cell>
          <cell r="E1190" t="str">
            <v>Государственное бюджетное общеобразовательное учреждение Ростовской области "Таганрогский педагогический лицей-интернат"</v>
          </cell>
        </row>
        <row r="1191">
          <cell r="C1191">
            <v>1135</v>
          </cell>
          <cell r="D1191" t="str">
            <v>ГКОУ РО Таганрогская школа № 1</v>
          </cell>
          <cell r="E1191" t="str">
            <v>Государственное казенное общеобразовательное учреждение Ростовской области "Таганрогская специальная школа № 1"</v>
          </cell>
        </row>
        <row r="1192">
          <cell r="C1192">
            <v>1139</v>
          </cell>
          <cell r="D1192" t="str">
            <v>МАОУ СОШ № 39</v>
          </cell>
          <cell r="E1192" t="str">
            <v>муниципальное автономное общеобразовательное учреждение средняя общеобразовательная школа № 39</v>
          </cell>
        </row>
        <row r="1193">
          <cell r="C1193">
            <v>3310</v>
          </cell>
          <cell r="D1193" t="str">
            <v>ГБПОУ РО "ТАВИАК"</v>
          </cell>
          <cell r="E1193" t="str">
            <v>Государственное бюджетное профессиональное образовательное учреждение Ростовской области "Таганрогский авиационный колледж имени В.М. Петлякова"</v>
          </cell>
        </row>
        <row r="1194">
          <cell r="C1194">
            <v>3311</v>
          </cell>
          <cell r="D1194" t="str">
            <v>ГБПОУ РО "ТКМП"</v>
          </cell>
          <cell r="E1194" t="str">
            <v>Государственное бюджетное профессиональное образовательное учреждение Ростовской области "Таганрогский колледж морского приборостроения"</v>
          </cell>
        </row>
        <row r="1195">
          <cell r="C1195">
            <v>3312</v>
          </cell>
          <cell r="D1195" t="str">
            <v>ГБПОУ РО "ТМК"</v>
          </cell>
          <cell r="E1195" t="str">
            <v>государственное бюджетное профессионального образовательное учреждение Ростовской области "Таганрогский медицинский колледж"</v>
          </cell>
        </row>
        <row r="1196">
          <cell r="C1196">
            <v>3313</v>
          </cell>
          <cell r="D1196" t="str">
            <v>ГБПОУ РО "ТМТ"</v>
          </cell>
          <cell r="E1196" t="str">
            <v>Государственное бюджетное профессиональное образовательное учреждение Ростовской области "Таганрогский металлургический техникум"</v>
          </cell>
        </row>
        <row r="1197">
          <cell r="C1197">
            <v>3314</v>
          </cell>
          <cell r="D1197" t="str">
            <v>ГБПОУ РО "ТМехК"</v>
          </cell>
          <cell r="E1197" t="str">
            <v>Государственное бюджетное профессиональное образовательное учреждение Ростовской области "Таганрогский механический колледж"</v>
          </cell>
        </row>
        <row r="1198">
          <cell r="C1198">
            <v>3315</v>
          </cell>
          <cell r="D1198" t="str">
            <v>ПИ (филиал) ФГБОУ ВО ДГТУ</v>
          </cell>
          <cell r="E1198" t="str">
            <v>Политехнический институт (филиал) Федерального государственного бюджетного образовательного учреждения высшего образования "Донской государственны технический университет"</v>
          </cell>
        </row>
        <row r="1199">
          <cell r="C1199">
            <v>3316</v>
          </cell>
          <cell r="D1199" t="str">
            <v>ТФ ГБПОУ РО "ДСК"</v>
          </cell>
          <cell r="E1199" t="str">
            <v>Таганрогский филиал государственного бюджетного профессионального образовательного учреждения Ростовской области "Донской строительный колледж"</v>
          </cell>
        </row>
        <row r="1200">
          <cell r="C1200">
            <v>3318</v>
          </cell>
          <cell r="D1200" t="str">
            <v>ГБПОУ РО "Таганрогский музыкальный колледж"</v>
          </cell>
          <cell r="E1200" t="str">
            <v>Государственное бюджетное профессиональное образовательное учреждение Ростовской области "Таганрогский музыкальный колледж"</v>
          </cell>
        </row>
        <row r="1201">
          <cell r="C1201">
            <v>3323</v>
          </cell>
          <cell r="D1201" t="str">
            <v>ГБПОУ РО "ТТТПиТ"</v>
          </cell>
          <cell r="E1201" t="str">
            <v>Государственное бюджетное профессиональное общеобразовательное учреждение Ростовской области "Таганрогский технологический техникум питания и торговли"</v>
          </cell>
        </row>
        <row r="1202">
          <cell r="C1202">
            <v>3336</v>
          </cell>
          <cell r="D1202" t="str">
            <v>ГБПОУ РО "ТТСиЖКХ"</v>
          </cell>
          <cell r="E1202" t="str">
            <v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v>
          </cell>
        </row>
        <row r="1203">
          <cell r="C1203">
            <v>3337</v>
          </cell>
          <cell r="D1203" t="str">
            <v>ГБПОУ РО "ТТСИиТ"</v>
          </cell>
          <cell r="E1203" t="str">
            <v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технологии"</v>
          </cell>
        </row>
        <row r="1204">
          <cell r="C1204">
            <v>3338</v>
          </cell>
          <cell r="D1204" t="str">
            <v>ГБПОУ РО "Тагмет"</v>
          </cell>
          <cell r="E1204" t="str">
            <v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v>
          </cell>
        </row>
        <row r="1205">
          <cell r="C1205">
            <v>4077</v>
          </cell>
          <cell r="D1205" t="str">
            <v>ТФ АНО ВО "РосНОУ"</v>
          </cell>
          <cell r="E1205" t="str">
            <v>Таганрогский филиал Автономная некоммерческая организация высшего образования "Российский новый университет"</v>
          </cell>
        </row>
        <row r="1206">
          <cell r="C1206">
            <v>4079</v>
          </cell>
          <cell r="D1206" t="str">
            <v>ЧОУ ВО "ТИУиЭ"</v>
          </cell>
          <cell r="E1206" t="str">
            <v>Частное образовательное учреждение высшего образования "Таганрогский институт управления и экономики"</v>
          </cell>
        </row>
        <row r="1207">
          <cell r="C1207">
            <v>4080</v>
          </cell>
          <cell r="D1207" t="str">
            <v>ТГПИ имени А.П. Чехова филиал ФГБОУ ВО "РГЭУ (РИНХ)"</v>
          </cell>
          <cell r="E1207" t="str">
            <v>Таганрогский государственный педагогический институт имени А. П. Чехова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v>
          </cell>
        </row>
        <row r="1208">
          <cell r="C1208">
            <v>1</v>
          </cell>
          <cell r="D1208" t="str">
            <v>МБОУ СОШ №1 г.Шахты</v>
          </cell>
          <cell r="E1208" t="str">
            <v>муниципальное бюджетное общеобразовательное учреждение г.Шахты Ростовской области "Средняя общеобразовательная школа №1"</v>
          </cell>
        </row>
        <row r="1209">
          <cell r="C1209">
            <v>2</v>
          </cell>
          <cell r="D1209" t="str">
            <v>МБОУ г.Шахты "Лицей №3"</v>
          </cell>
          <cell r="E1209" t="str">
            <v>муниципальное бюджетное общеобразовательное учреждение г.Шахты Ростовской области "Лицей №3 имени академика В.М.Глушкова"</v>
          </cell>
        </row>
        <row r="1210">
          <cell r="C1210">
            <v>3</v>
          </cell>
          <cell r="D1210" t="str">
            <v>МБОУ СОШ №30 г.Шахты</v>
          </cell>
          <cell r="E1210" t="str">
            <v>муниципальное бюджетное общеобразовательное учреждение г.Шахты Ростовской области "Средняя общеобразовательная школа №30"</v>
          </cell>
        </row>
        <row r="1211">
          <cell r="C1211">
            <v>4</v>
          </cell>
          <cell r="D1211" t="str">
            <v>ИСОиП (филиал) ДГТУ в г. Шахты (ФМШ)</v>
          </cell>
          <cell r="E1211" t="str">
            <v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"Донской государственный технический университет" в г. Шахты Ростовской области (Физико-математическая школа)</v>
          </cell>
        </row>
        <row r="1212">
          <cell r="C1212">
            <v>5</v>
          </cell>
          <cell r="D1212" t="str">
            <v>МБОУ СОШ №8 г.Шахты</v>
          </cell>
          <cell r="E1212" t="str">
            <v>муниципальное бюджетное общеобразовательное учреждение г.Шахты Ростовской области "Средняя общеобразовательная школа №8"</v>
          </cell>
        </row>
        <row r="1213">
          <cell r="C1213">
            <v>6</v>
          </cell>
          <cell r="D1213" t="str">
            <v>МБОУ СОШ №36 г.Шахты</v>
          </cell>
          <cell r="E1213" t="str">
            <v>муниципальное бюджетное общеобразовательное учреждение г.Шахты Ростовской области "Средняя общеобразовательная школа №36 имени Н.В. Шапкина"</v>
          </cell>
        </row>
        <row r="1214">
          <cell r="C1214">
            <v>7</v>
          </cell>
          <cell r="D1214" t="str">
            <v>МБОУ СОШ №9 г.Шахты</v>
          </cell>
          <cell r="E1214" t="str">
            <v>муниципальное бюджетное общеобразовательное учреждение г.Шахты Ростовской области "Средняя общеобразовательная школа №9"</v>
          </cell>
        </row>
        <row r="1215">
          <cell r="C1215">
            <v>9</v>
          </cell>
          <cell r="D1215" t="str">
            <v>МБОУ г.Шахты "Лицей №6"</v>
          </cell>
          <cell r="E1215" t="str">
            <v>муниципальное бюджетное общеобразовательное учреждение г.Шахты Ростовской области "Лицей №6"</v>
          </cell>
        </row>
        <row r="1216">
          <cell r="C1216">
            <v>10</v>
          </cell>
          <cell r="D1216" t="str">
            <v>МБОУ СОШ №12 г.Шахты</v>
          </cell>
          <cell r="E1216" t="str">
            <v>муниципальное бюджетное общеобразовательное учреждение г.Шахты Ростовской области "Средняя общеобразовательная школа №12"</v>
          </cell>
        </row>
        <row r="1217">
          <cell r="C1217">
            <v>11</v>
          </cell>
          <cell r="D1217" t="str">
            <v>МБОУ СОШ №38 г.Шахты</v>
          </cell>
          <cell r="E1217" t="str">
            <v>муниципальное бюджетное общеобразовательное учреждение "Средняя общеобразовательная школа №38 г.Шахты Ростовской области"</v>
          </cell>
        </row>
        <row r="1218">
          <cell r="C1218">
            <v>12</v>
          </cell>
          <cell r="D1218" t="str">
            <v>МБОУ СОШ №20 г.Шахты</v>
          </cell>
          <cell r="E1218" t="str">
            <v>муниципальное бюджетное общеобразовательное учреждение г.Шахты Ростовской области "Средняя общеобразовательная школа №20"</v>
          </cell>
        </row>
        <row r="1219">
          <cell r="C1219">
            <v>14</v>
          </cell>
          <cell r="D1219" t="str">
            <v>МБОУ СОШ №41 г.Шахты</v>
          </cell>
          <cell r="E1219" t="str">
            <v>муниципальное бюджетное общеобразовательное учреждение г.Шахты Ростовской области "Средняя общеобразовательная школа №41"</v>
          </cell>
        </row>
        <row r="1220">
          <cell r="C1220">
            <v>15</v>
          </cell>
          <cell r="D1220" t="str">
            <v>МБОУ СОШ №37 г.Шахты</v>
          </cell>
          <cell r="E1220" t="str">
            <v>муниципальное бюджетное общеобразовательное учреждение г.Шахты Ростовской области "Средняя общеобразовательная школа №37"</v>
          </cell>
        </row>
        <row r="1221">
          <cell r="C1221">
            <v>16</v>
          </cell>
          <cell r="D1221" t="str">
            <v>МБОУ СОШ №40 г.Шахты</v>
          </cell>
          <cell r="E1221" t="str">
            <v>муниципальное бюджетное общеобразовательное учреждение г.Шахты Ростовской области "Средняя общеобразовательная школа №40"</v>
          </cell>
        </row>
        <row r="1222">
          <cell r="C1222">
            <v>17</v>
          </cell>
          <cell r="D1222" t="str">
            <v>МБОУ СОШ №5 г.Шахты</v>
          </cell>
          <cell r="E1222" t="str">
            <v>муниципальное бюджетное общеобразовательное учреждение г.Шахты Ростовской области "Средняя общеобразовательная школа №5 имени И.И. Горностаева"</v>
          </cell>
        </row>
        <row r="1223">
          <cell r="C1223">
            <v>18</v>
          </cell>
          <cell r="D1223" t="str">
            <v>МБОУ СОШ №39 г.Шахты</v>
          </cell>
          <cell r="E1223" t="str">
            <v>муниципальное бюджетное общеобразовательное учреждение г. Шахты Ростовской области "Средняя общеобразовательная школа №39 имени Героя Советского Союза А.Н. Колесникова"</v>
          </cell>
        </row>
        <row r="1224">
          <cell r="C1224">
            <v>19</v>
          </cell>
          <cell r="D1224" t="str">
            <v>МБОУ СОШ №35 г.Шахты</v>
          </cell>
          <cell r="E1224" t="str">
            <v>муниципальное бюджетное общеобразовательное учреждение г.Шахты Ростовской области "Средняя общеобразовательная школа №35"</v>
          </cell>
        </row>
        <row r="1225">
          <cell r="C1225">
            <v>20</v>
          </cell>
          <cell r="D1225" t="str">
            <v>МБОУ СОШ №32 г.Шахты</v>
          </cell>
          <cell r="E1225" t="str">
            <v>муниципальное бюджетное общеобразовательное учреждение г.Шахты Ростовской области "Средняя общеобразовательная школа №32"</v>
          </cell>
        </row>
        <row r="1226">
          <cell r="C1226">
            <v>21</v>
          </cell>
          <cell r="D1226" t="str">
            <v>МБОУ СОШ №27 г.Шахты</v>
          </cell>
          <cell r="E1226" t="str">
            <v>муниципальное бюджетное общеобразовательное учреждение г.Шахты Ростовской области "Средняя общеобразовательная школа №27 имени Д.И. Донского"</v>
          </cell>
        </row>
        <row r="1227">
          <cell r="C1227">
            <v>22</v>
          </cell>
          <cell r="D1227" t="str">
            <v>МБОУ СОШ №42 г.Шахты</v>
          </cell>
          <cell r="E1227" t="str">
            <v>муниципальное бюджетное общеобразовательное учреждение г.Шахты Ростовской области "Средняя общеобразовательная школа №42"</v>
          </cell>
        </row>
        <row r="1228">
          <cell r="C1228">
            <v>23</v>
          </cell>
          <cell r="D1228" t="str">
            <v>МБОУ СОШ №7 г.Шахты</v>
          </cell>
          <cell r="E1228" t="str">
            <v>муниципальное бюджетное общеобразовательное учреждение г.Шахты Ростовской области "Средняя общеобразовательная школа №7"</v>
          </cell>
        </row>
        <row r="1229">
          <cell r="C1229">
            <v>24</v>
          </cell>
          <cell r="D1229" t="str">
            <v>МБОУ г.Шахты "Лицей №26"</v>
          </cell>
          <cell r="E1229" t="str">
            <v>муниципальное бюджетное общеобразовательное учреждение г.Шахты Ростовской области "Лицей №26"</v>
          </cell>
        </row>
        <row r="1230">
          <cell r="C1230">
            <v>25</v>
          </cell>
          <cell r="D1230" t="str">
            <v>МБОУ СОШ №31 г.Шахты</v>
          </cell>
          <cell r="E1230" t="str">
            <v>муниципальное бюджетное общеобразовательное учреждение г.Шахты Ростовской области "Средняя общеобразовательная школа №31"</v>
          </cell>
        </row>
        <row r="1231">
          <cell r="C1231">
            <v>26</v>
          </cell>
          <cell r="D1231" t="str">
            <v>МБОУ СОШ №49 г.Шахты</v>
          </cell>
          <cell r="E1231" t="str">
            <v>муниципальное бюджетное общеобразовательное учреждение г. Шахты Ростовской области "Средняя общеобразовательная школа №49"</v>
          </cell>
        </row>
        <row r="1232">
          <cell r="C1232">
            <v>27</v>
          </cell>
          <cell r="D1232" t="str">
            <v>МБОУ СОШ №25 г.Шахты</v>
          </cell>
          <cell r="E1232" t="str">
            <v>муниципальное бюджетное общеобразовательное учреждение г.Шахты Ростовской области "Средняя общеобразовательная школа №25 им. А.Коренева"</v>
          </cell>
        </row>
        <row r="1233">
          <cell r="C1233">
            <v>28</v>
          </cell>
          <cell r="D1233" t="str">
            <v>МБОУ СОШ №43  г.Шахты</v>
          </cell>
          <cell r="E1233" t="str">
            <v>муниципальное бюджетное общеобразовательное учреждение г.Шахты Ростовской области "Средняя общеобразовательная школа №43 имени М.Н. Тарарина"</v>
          </cell>
        </row>
        <row r="1234">
          <cell r="C1234">
            <v>29</v>
          </cell>
          <cell r="D1234" t="str">
            <v>МБОУ г.Шахты "Лицей №11"</v>
          </cell>
          <cell r="E1234" t="str">
            <v>муниципальное бюджетное общеобразовательное учреждение г.Шахты Ростовской области "Лицей №11 им. Б.В. Шопина"</v>
          </cell>
        </row>
        <row r="1235">
          <cell r="C1235">
            <v>30</v>
          </cell>
          <cell r="D1235" t="str">
            <v>МБОУ СОШ №15 г.Шахты</v>
          </cell>
          <cell r="E1235" t="str">
            <v>муниципальное бюджетное общеобразовательное учреждение г.Шахты Ростовской области "Средняя общеобразовательная школа №15 имени Д.В. Бобрышева"</v>
          </cell>
        </row>
        <row r="1236">
          <cell r="C1236">
            <v>31</v>
          </cell>
          <cell r="D1236" t="str">
            <v>МБОУ г.Шахты "Гимназия №10"</v>
          </cell>
          <cell r="E1236" t="str">
            <v>муниципальное бюджетное общеобразовательное учреждение г.Шахты Ростовской области "Гимназия №10 имени В.М. Шаповалова"</v>
          </cell>
        </row>
        <row r="1237">
          <cell r="C1237">
            <v>32</v>
          </cell>
          <cell r="D1237" t="str">
            <v>МБОУ СОШ №21 г.Шахты</v>
          </cell>
          <cell r="E1237" t="str">
            <v>муниципальное бюджетное общеобразовательное учреждение г.Шахты Ростовской области "Средняя общеобразовательная школа №21"</v>
          </cell>
        </row>
        <row r="1238">
          <cell r="C1238">
            <v>33</v>
          </cell>
          <cell r="D1238" t="str">
            <v>МБОУ г.Шахты "Гимназия имени А.С. Пушкина"</v>
          </cell>
          <cell r="E1238" t="str">
            <v>муниципальное бюджетное общеобразовательное учреждение г.Шахты Ростовской области "Гимназия имени А.С. Пушкина"</v>
          </cell>
        </row>
        <row r="1239">
          <cell r="C1239">
            <v>34</v>
          </cell>
          <cell r="D1239" t="str">
            <v>МБОУ СОШ №22 г.Шахты</v>
          </cell>
          <cell r="E1239" t="str">
            <v>муниципальное бюджетное общеобразовательное учреждение г.Шахты Ростовской области "Средняя общеобразовательная школа №22"</v>
          </cell>
        </row>
        <row r="1240">
          <cell r="C1240">
            <v>35</v>
          </cell>
          <cell r="D1240" t="str">
            <v>МБОУ СОШ №23 г.Шахты</v>
          </cell>
          <cell r="E1240" t="str">
            <v>муниципальное бюджетное общеобразовательное учреждение г.Шахты Ростовской области "Средняя общеобразовательная школа №23"</v>
          </cell>
        </row>
        <row r="1241">
          <cell r="C1241">
            <v>36</v>
          </cell>
          <cell r="D1241" t="str">
            <v>МБОУ СОШ №50 г.Шахты</v>
          </cell>
          <cell r="E1241" t="str">
            <v>муниципальное бюджетное общеобразовательное учреждение г.Шахты Ростовской области "Средняя общеобразовательная школа №50"</v>
          </cell>
        </row>
        <row r="1242">
          <cell r="C1242">
            <v>37</v>
          </cell>
          <cell r="D1242" t="str">
            <v>МБОУ СОШ №14 г.Шахты</v>
          </cell>
          <cell r="E1242" t="str">
            <v>муниципальное бюджетное общеобразовательное учреждение г.Шахты Ростовской области "Средняя общеобразовательная школа №14 имени Героя Советского Союза И.К. Мирошникова"</v>
          </cell>
        </row>
        <row r="1243">
          <cell r="C1243">
            <v>1073</v>
          </cell>
          <cell r="D1243" t="str">
            <v>ГБОУ РО "ШККК"</v>
          </cell>
          <cell r="E1243" t="str">
            <v>государственное бюджетное общеобразовательное учреждение Ростовской области "Шахтинский генерала Я.П. Бакланова казачий кадетский корпус"</v>
          </cell>
        </row>
        <row r="1244">
          <cell r="C1244">
            <v>2000</v>
          </cell>
          <cell r="D1244" t="str">
            <v>МБОУ ООШ №4 г.Шахты</v>
          </cell>
          <cell r="E1244" t="str">
            <v>муниципальное бюджетное общеобразовательное учреждение г.Шахты Ростовской области "Основная общеобразовательная школа №4"</v>
          </cell>
        </row>
        <row r="1245">
          <cell r="C1245">
            <v>2001</v>
          </cell>
          <cell r="D1245" t="str">
            <v>МБОУ ООШ №17 г.Шахты</v>
          </cell>
          <cell r="E1245" t="str">
            <v>муниципальное бюджетное общеобразовательное учреждение г.Шахты Ростовской области "Основная общеобразовательная Школа №17"</v>
          </cell>
        </row>
        <row r="1246">
          <cell r="C1246">
            <v>2002</v>
          </cell>
          <cell r="D1246" t="str">
            <v>МБОУ ООШ №28 г.Шахты</v>
          </cell>
          <cell r="E1246" t="str">
            <v>муниципальное бюджетное общеобразовательное учреждение г.Шахты Ростовской области "Основная общеобразовательная школа №28"</v>
          </cell>
        </row>
        <row r="1247">
          <cell r="C1247">
            <v>2005</v>
          </cell>
          <cell r="D1247" t="str">
            <v>МБОУ ООШ №44 г.Шахты</v>
          </cell>
          <cell r="E1247" t="str">
            <v>муниципальное бюджетное общеобразовательное учреждение г.Шахты Ростовской области "Основная общеобразовательная школа №44"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I388"/>
  <sheetViews>
    <sheetView tabSelected="1" zoomScale="70" zoomScaleNormal="70" workbookViewId="0">
      <pane ySplit="4" topLeftCell="A5" activePane="bottomLeft" state="frozen"/>
      <selection pane="bottomLeft" activeCell="L72" sqref="L72"/>
    </sheetView>
  </sheetViews>
  <sheetFormatPr defaultRowHeight="12.75"/>
  <cols>
    <col min="1" max="1" width="5" style="73" customWidth="1"/>
    <col min="2" max="2" width="18.7109375" style="73" customWidth="1"/>
    <col min="3" max="3" width="17.7109375" style="73" customWidth="1"/>
    <col min="4" max="4" width="15" style="73" customWidth="1"/>
    <col min="5" max="5" width="17.28515625" style="73" customWidth="1"/>
    <col min="6" max="6" width="21.5703125" style="73" customWidth="1"/>
    <col min="7" max="7" width="7" style="73" customWidth="1"/>
    <col min="8" max="8" width="13.5703125" style="73" customWidth="1"/>
    <col min="9" max="16384" width="9.140625" style="73"/>
  </cols>
  <sheetData>
    <row r="1" spans="1:9">
      <c r="B1" s="95" t="s">
        <v>490</v>
      </c>
      <c r="C1" s="95"/>
      <c r="D1" s="95"/>
      <c r="E1" s="95"/>
      <c r="F1" s="95"/>
      <c r="G1" s="95"/>
      <c r="H1" s="95"/>
      <c r="I1" s="95"/>
    </row>
    <row r="2" spans="1:9">
      <c r="A2" s="74"/>
      <c r="B2" s="75"/>
      <c r="C2" s="75"/>
      <c r="D2" s="96" t="s">
        <v>533</v>
      </c>
      <c r="E2" s="97"/>
      <c r="F2" s="97"/>
      <c r="G2" s="97"/>
      <c r="H2" s="97"/>
      <c r="I2" s="97"/>
    </row>
    <row r="3" spans="1:9">
      <c r="A3" s="98" t="s">
        <v>492</v>
      </c>
      <c r="B3" s="99"/>
      <c r="C3" s="99"/>
      <c r="D3" s="99"/>
      <c r="E3" s="99"/>
      <c r="F3" s="99"/>
      <c r="G3" s="99"/>
      <c r="H3" s="99"/>
      <c r="I3" s="99"/>
    </row>
    <row r="4" spans="1:9" ht="63.75">
      <c r="A4" s="76" t="s">
        <v>532</v>
      </c>
      <c r="B4" s="77" t="s">
        <v>325</v>
      </c>
      <c r="C4" s="78" t="s">
        <v>0</v>
      </c>
      <c r="D4" s="78" t="s">
        <v>1</v>
      </c>
      <c r="E4" s="78" t="s">
        <v>2</v>
      </c>
      <c r="F4" s="79" t="s">
        <v>491</v>
      </c>
      <c r="G4" s="78" t="s">
        <v>3</v>
      </c>
      <c r="H4" s="77" t="s">
        <v>4</v>
      </c>
      <c r="I4" s="78" t="s">
        <v>5</v>
      </c>
    </row>
    <row r="5" spans="1:9" ht="20.25" customHeight="1">
      <c r="A5" s="76">
        <v>1</v>
      </c>
      <c r="B5" s="80" t="s">
        <v>474</v>
      </c>
      <c r="C5" s="81" t="s">
        <v>11</v>
      </c>
      <c r="D5" s="81" t="s">
        <v>12</v>
      </c>
      <c r="E5" s="81" t="s">
        <v>13</v>
      </c>
      <c r="F5" s="82" t="s">
        <v>476</v>
      </c>
      <c r="G5" s="83">
        <v>9</v>
      </c>
      <c r="H5" s="83" t="s">
        <v>10</v>
      </c>
      <c r="I5" s="84">
        <v>75.5</v>
      </c>
    </row>
    <row r="6" spans="1:9" ht="21" customHeight="1">
      <c r="A6" s="76">
        <v>2</v>
      </c>
      <c r="B6" s="80" t="s">
        <v>474</v>
      </c>
      <c r="C6" s="85" t="s">
        <v>119</v>
      </c>
      <c r="D6" s="85" t="s">
        <v>57</v>
      </c>
      <c r="E6" s="86" t="s">
        <v>120</v>
      </c>
      <c r="F6" s="82" t="s">
        <v>476</v>
      </c>
      <c r="G6" s="76">
        <v>10</v>
      </c>
      <c r="H6" s="76" t="s">
        <v>14</v>
      </c>
      <c r="I6" s="87">
        <v>71</v>
      </c>
    </row>
    <row r="7" spans="1:9" ht="18" customHeight="1">
      <c r="A7" s="76">
        <v>3</v>
      </c>
      <c r="B7" s="80" t="s">
        <v>474</v>
      </c>
      <c r="C7" s="85" t="s">
        <v>493</v>
      </c>
      <c r="D7" s="85" t="s">
        <v>494</v>
      </c>
      <c r="E7" s="85" t="s">
        <v>495</v>
      </c>
      <c r="F7" s="82" t="s">
        <v>478</v>
      </c>
      <c r="G7" s="76">
        <v>9</v>
      </c>
      <c r="H7" s="76" t="s">
        <v>14</v>
      </c>
      <c r="I7" s="87">
        <v>63.5</v>
      </c>
    </row>
    <row r="8" spans="1:9" ht="15" customHeight="1">
      <c r="A8" s="76">
        <v>4</v>
      </c>
      <c r="B8" s="80" t="s">
        <v>474</v>
      </c>
      <c r="C8" s="85" t="s">
        <v>496</v>
      </c>
      <c r="D8" s="85" t="s">
        <v>84</v>
      </c>
      <c r="E8" s="85" t="s">
        <v>353</v>
      </c>
      <c r="F8" s="82" t="s">
        <v>488</v>
      </c>
      <c r="G8" s="76">
        <v>8</v>
      </c>
      <c r="H8" s="76" t="s">
        <v>10</v>
      </c>
      <c r="I8" s="87">
        <v>30</v>
      </c>
    </row>
    <row r="9" spans="1:9" ht="15" customHeight="1">
      <c r="A9" s="76">
        <v>5</v>
      </c>
      <c r="B9" s="80" t="s">
        <v>474</v>
      </c>
      <c r="C9" s="83" t="s">
        <v>7</v>
      </c>
      <c r="D9" s="83" t="s">
        <v>8</v>
      </c>
      <c r="E9" s="88" t="s">
        <v>9</v>
      </c>
      <c r="F9" s="82" t="s">
        <v>475</v>
      </c>
      <c r="G9" s="83">
        <v>8</v>
      </c>
      <c r="H9" s="76" t="s">
        <v>14</v>
      </c>
      <c r="I9" s="84">
        <v>26</v>
      </c>
    </row>
    <row r="10" spans="1:9" customFormat="1" ht="60" hidden="1">
      <c r="B10" s="2"/>
      <c r="C10" s="8" t="s">
        <v>18</v>
      </c>
      <c r="D10" s="9" t="s">
        <v>16</v>
      </c>
      <c r="E10" s="9" t="s">
        <v>19</v>
      </c>
      <c r="F10" s="5" t="s">
        <v>20</v>
      </c>
      <c r="G10" s="4">
        <v>7</v>
      </c>
      <c r="H10" s="3" t="s">
        <v>21</v>
      </c>
      <c r="I10" s="4">
        <v>32</v>
      </c>
    </row>
    <row r="11" spans="1:9" customFormat="1" ht="72" hidden="1">
      <c r="B11" s="2"/>
      <c r="C11" s="10" t="s">
        <v>22</v>
      </c>
      <c r="D11" s="10" t="s">
        <v>23</v>
      </c>
      <c r="E11" s="10" t="s">
        <v>24</v>
      </c>
      <c r="F11" s="5" t="s">
        <v>25</v>
      </c>
      <c r="G11" s="4">
        <v>8</v>
      </c>
      <c r="H11" s="3" t="s">
        <v>21</v>
      </c>
      <c r="I11" s="4">
        <v>27</v>
      </c>
    </row>
    <row r="12" spans="1:9" customFormat="1" ht="72" hidden="1">
      <c r="B12" s="2"/>
      <c r="C12" s="10" t="s">
        <v>26</v>
      </c>
      <c r="D12" s="10" t="s">
        <v>27</v>
      </c>
      <c r="E12" s="10" t="s">
        <v>28</v>
      </c>
      <c r="F12" s="5" t="s">
        <v>25</v>
      </c>
      <c r="G12" s="4">
        <v>7</v>
      </c>
      <c r="H12" s="3" t="s">
        <v>21</v>
      </c>
      <c r="I12" s="4">
        <v>17</v>
      </c>
    </row>
    <row r="13" spans="1:9" customFormat="1" ht="72" hidden="1">
      <c r="B13" s="2"/>
      <c r="C13" s="10" t="s">
        <v>29</v>
      </c>
      <c r="D13" s="10" t="s">
        <v>30</v>
      </c>
      <c r="E13" s="10" t="s">
        <v>31</v>
      </c>
      <c r="F13" s="5" t="s">
        <v>32</v>
      </c>
      <c r="G13" s="4">
        <v>8</v>
      </c>
      <c r="H13" s="3" t="s">
        <v>21</v>
      </c>
      <c r="I13" s="4">
        <v>14</v>
      </c>
    </row>
    <row r="14" spans="1:9" customFormat="1" ht="72" hidden="1">
      <c r="B14" s="2"/>
      <c r="C14" s="11" t="s">
        <v>33</v>
      </c>
      <c r="D14" s="10" t="s">
        <v>34</v>
      </c>
      <c r="E14" s="10" t="s">
        <v>35</v>
      </c>
      <c r="F14" s="5" t="s">
        <v>32</v>
      </c>
      <c r="G14" s="4">
        <v>7</v>
      </c>
      <c r="H14" s="3" t="s">
        <v>21</v>
      </c>
      <c r="I14" s="4">
        <v>9</v>
      </c>
    </row>
    <row r="15" spans="1:9" customFormat="1" ht="72" hidden="1">
      <c r="B15" s="2"/>
      <c r="C15" s="6" t="s">
        <v>36</v>
      </c>
      <c r="D15" s="7" t="s">
        <v>37</v>
      </c>
      <c r="E15" s="7" t="s">
        <v>38</v>
      </c>
      <c r="F15" s="5" t="s">
        <v>39</v>
      </c>
      <c r="G15" s="4">
        <v>7</v>
      </c>
      <c r="H15" s="3" t="s">
        <v>21</v>
      </c>
      <c r="I15" s="4">
        <v>8</v>
      </c>
    </row>
    <row r="16" spans="1:9" customFormat="1" ht="72" hidden="1">
      <c r="B16" s="2"/>
      <c r="C16" s="6" t="s">
        <v>40</v>
      </c>
      <c r="D16" s="7" t="s">
        <v>41</v>
      </c>
      <c r="E16" s="7" t="s">
        <v>42</v>
      </c>
      <c r="F16" s="5" t="s">
        <v>43</v>
      </c>
      <c r="G16" s="4">
        <v>7</v>
      </c>
      <c r="H16" s="3" t="s">
        <v>21</v>
      </c>
      <c r="I16" s="4">
        <v>4</v>
      </c>
    </row>
    <row r="17" spans="2:9" customFormat="1" ht="15.75" hidden="1">
      <c r="B17" s="2" t="s">
        <v>44</v>
      </c>
      <c r="C17" s="1" t="s">
        <v>45</v>
      </c>
      <c r="D17" s="12" t="s">
        <v>46</v>
      </c>
      <c r="E17" s="12" t="s">
        <v>47</v>
      </c>
      <c r="F17" s="14" t="e">
        <f>VLOOKUP(#REF!,[1]ОО!C:E,3,FALSE)</f>
        <v>#REF!</v>
      </c>
      <c r="G17" s="15">
        <v>11</v>
      </c>
      <c r="H17" s="16" t="s">
        <v>21</v>
      </c>
      <c r="I17" s="15">
        <v>55</v>
      </c>
    </row>
    <row r="18" spans="2:9" customFormat="1" ht="15.75" hidden="1">
      <c r="B18" s="2"/>
      <c r="C18" s="19" t="s">
        <v>66</v>
      </c>
      <c r="D18" s="13" t="s">
        <v>67</v>
      </c>
      <c r="E18" s="13" t="s">
        <v>53</v>
      </c>
      <c r="F18" s="14" t="e">
        <f>VLOOKUP(#REF!,[1]ОО!C:E,3,FALSE)</f>
        <v>#REF!</v>
      </c>
      <c r="G18" s="15">
        <v>10</v>
      </c>
      <c r="H18" s="16" t="s">
        <v>21</v>
      </c>
      <c r="I18" s="15">
        <v>22</v>
      </c>
    </row>
    <row r="19" spans="2:9" customFormat="1" ht="15.75" hidden="1">
      <c r="B19" s="2"/>
      <c r="C19" s="20" t="s">
        <v>77</v>
      </c>
      <c r="D19" s="22" t="s">
        <v>75</v>
      </c>
      <c r="E19" s="22" t="s">
        <v>17</v>
      </c>
      <c r="F19" s="14" t="e">
        <f>VLOOKUP(#REF!,[1]ОО!C:E,3,FALSE)</f>
        <v>#REF!</v>
      </c>
      <c r="G19" s="15">
        <v>11</v>
      </c>
      <c r="H19" s="16" t="s">
        <v>21</v>
      </c>
      <c r="I19" s="15">
        <v>14</v>
      </c>
    </row>
    <row r="20" spans="2:9" customFormat="1" ht="15.75" hidden="1">
      <c r="B20" s="2"/>
      <c r="C20" s="20" t="s">
        <v>71</v>
      </c>
      <c r="D20" s="22" t="s">
        <v>72</v>
      </c>
      <c r="E20" s="22" t="s">
        <v>73</v>
      </c>
      <c r="F20" s="14" t="e">
        <f>VLOOKUP(#REF!,[1]ОО!C:E,3,FALSE)</f>
        <v>#REF!</v>
      </c>
      <c r="G20" s="15">
        <v>9</v>
      </c>
      <c r="H20" s="16" t="s">
        <v>21</v>
      </c>
      <c r="I20" s="15">
        <v>19</v>
      </c>
    </row>
    <row r="21" spans="2:9" customFormat="1" ht="15.75" hidden="1">
      <c r="B21" s="2"/>
      <c r="C21" s="19" t="s">
        <v>59</v>
      </c>
      <c r="D21" s="13" t="s">
        <v>60</v>
      </c>
      <c r="E21" s="13" t="s">
        <v>53</v>
      </c>
      <c r="F21" s="14" t="e">
        <f>VLOOKUP(#REF!,[1]ОО!C:E,3,FALSE)</f>
        <v>#REF!</v>
      </c>
      <c r="G21" s="15">
        <v>10</v>
      </c>
      <c r="H21" s="16" t="s">
        <v>21</v>
      </c>
      <c r="I21" s="15">
        <v>26</v>
      </c>
    </row>
    <row r="22" spans="2:9" customFormat="1" ht="15.75" hidden="1">
      <c r="B22" s="2"/>
      <c r="C22" s="1" t="s">
        <v>56</v>
      </c>
      <c r="D22" s="12" t="s">
        <v>57</v>
      </c>
      <c r="E22" s="12" t="s">
        <v>58</v>
      </c>
      <c r="F22" s="14" t="e">
        <f>VLOOKUP(#REF!,[1]ОО!C:E,3,FALSE)</f>
        <v>#REF!</v>
      </c>
      <c r="G22" s="15">
        <v>10</v>
      </c>
      <c r="H22" s="16" t="s">
        <v>21</v>
      </c>
      <c r="I22" s="15">
        <v>26</v>
      </c>
    </row>
    <row r="23" spans="2:9" customFormat="1" ht="15.75" hidden="1">
      <c r="B23" s="2"/>
      <c r="C23" s="19" t="s">
        <v>68</v>
      </c>
      <c r="D23" s="13" t="s">
        <v>69</v>
      </c>
      <c r="E23" s="13" t="s">
        <v>70</v>
      </c>
      <c r="F23" s="14" t="e">
        <f>VLOOKUP(#REF!,[1]ОО!C:E,3,FALSE)</f>
        <v>#REF!</v>
      </c>
      <c r="G23" s="15">
        <v>10</v>
      </c>
      <c r="H23" s="16" t="s">
        <v>21</v>
      </c>
      <c r="I23" s="15">
        <v>21</v>
      </c>
    </row>
    <row r="24" spans="2:9" customFormat="1" ht="15.75" hidden="1">
      <c r="B24" s="2"/>
      <c r="C24" s="19" t="s">
        <v>74</v>
      </c>
      <c r="D24" s="13" t="s">
        <v>75</v>
      </c>
      <c r="E24" s="13" t="s">
        <v>76</v>
      </c>
      <c r="F24" s="14" t="e">
        <f>VLOOKUP(#REF!,[1]ОО!C:E,3,FALSE)</f>
        <v>#REF!</v>
      </c>
      <c r="G24" s="15">
        <v>11</v>
      </c>
      <c r="H24" s="16" t="s">
        <v>21</v>
      </c>
      <c r="I24" s="15">
        <v>19</v>
      </c>
    </row>
    <row r="25" spans="2:9" customFormat="1" ht="15.75" hidden="1">
      <c r="B25" s="2"/>
      <c r="C25" s="17" t="s">
        <v>51</v>
      </c>
      <c r="D25" s="18" t="s">
        <v>52</v>
      </c>
      <c r="E25" s="18" t="s">
        <v>53</v>
      </c>
      <c r="F25" s="14" t="e">
        <f>VLOOKUP(#REF!,[1]ОО!C:E,3,FALSE)</f>
        <v>#REF!</v>
      </c>
      <c r="G25" s="15">
        <v>10</v>
      </c>
      <c r="H25" s="16" t="s">
        <v>21</v>
      </c>
      <c r="I25" s="15">
        <v>40</v>
      </c>
    </row>
    <row r="26" spans="2:9" customFormat="1" ht="15.75" hidden="1">
      <c r="B26" s="2"/>
      <c r="C26" s="21" t="s">
        <v>78</v>
      </c>
      <c r="D26" s="20" t="s">
        <v>57</v>
      </c>
      <c r="E26" s="20" t="s">
        <v>17</v>
      </c>
      <c r="F26" s="14" t="e">
        <f>VLOOKUP(#REF!,[1]ОО!C:E,3,FALSE)</f>
        <v>#REF!</v>
      </c>
      <c r="G26" s="15">
        <v>9</v>
      </c>
      <c r="H26" s="16" t="s">
        <v>21</v>
      </c>
      <c r="I26" s="15">
        <v>10</v>
      </c>
    </row>
    <row r="27" spans="2:9" customFormat="1" ht="15.75" hidden="1">
      <c r="B27" s="2"/>
      <c r="C27" s="18" t="s">
        <v>54</v>
      </c>
      <c r="D27" s="18" t="s">
        <v>55</v>
      </c>
      <c r="E27" s="18" t="s">
        <v>53</v>
      </c>
      <c r="F27" s="14" t="e">
        <f>VLOOKUP(#REF!,[1]ОО!C:E,3,FALSE)</f>
        <v>#REF!</v>
      </c>
      <c r="G27" s="15">
        <v>11</v>
      </c>
      <c r="H27" s="16" t="s">
        <v>21</v>
      </c>
      <c r="I27" s="15">
        <v>37</v>
      </c>
    </row>
    <row r="28" spans="2:9" customFormat="1" ht="15.75" hidden="1">
      <c r="B28" s="2"/>
      <c r="C28" s="1" t="s">
        <v>64</v>
      </c>
      <c r="D28" s="12" t="s">
        <v>65</v>
      </c>
      <c r="E28" s="12" t="s">
        <v>17</v>
      </c>
      <c r="F28" s="14" t="e">
        <f>VLOOKUP(#REF!,[1]ОО!C:E,3,FALSE)</f>
        <v>#REF!</v>
      </c>
      <c r="G28" s="15">
        <v>11</v>
      </c>
      <c r="H28" s="16" t="s">
        <v>21</v>
      </c>
      <c r="I28" s="15">
        <v>23</v>
      </c>
    </row>
    <row r="29" spans="2:9" customFormat="1" ht="15.75" hidden="1">
      <c r="B29" s="2"/>
      <c r="C29" s="1" t="s">
        <v>48</v>
      </c>
      <c r="D29" s="12" t="s">
        <v>49</v>
      </c>
      <c r="E29" s="12" t="s">
        <v>50</v>
      </c>
      <c r="F29" s="14" t="e">
        <f>VLOOKUP(#REF!,[1]ОО!C:E,3,FALSE)</f>
        <v>#REF!</v>
      </c>
      <c r="G29" s="15">
        <v>11</v>
      </c>
      <c r="H29" s="16" t="s">
        <v>21</v>
      </c>
      <c r="I29" s="15">
        <v>43</v>
      </c>
    </row>
    <row r="30" spans="2:9" customFormat="1" ht="15.75" hidden="1">
      <c r="B30" s="2"/>
      <c r="C30" s="20" t="s">
        <v>61</v>
      </c>
      <c r="D30" s="20" t="s">
        <v>62</v>
      </c>
      <c r="E30" s="20" t="s">
        <v>63</v>
      </c>
      <c r="F30" s="14" t="e">
        <f>VLOOKUP(#REF!,[1]ОО!C:E,3,FALSE)</f>
        <v>#REF!</v>
      </c>
      <c r="G30" s="15">
        <v>10</v>
      </c>
      <c r="H30" s="16" t="s">
        <v>21</v>
      </c>
      <c r="I30" s="15">
        <v>23</v>
      </c>
    </row>
    <row r="31" spans="2:9" customFormat="1" ht="15" hidden="1">
      <c r="B31" s="2" t="s">
        <v>6</v>
      </c>
      <c r="C31" s="3" t="s">
        <v>79</v>
      </c>
      <c r="D31" s="3" t="s">
        <v>80</v>
      </c>
      <c r="E31" s="3" t="s">
        <v>81</v>
      </c>
      <c r="F31" s="5" t="e">
        <f>VLOOKUP(#REF!,[2]ОО!C:E,3,FALSE)</f>
        <v>#REF!</v>
      </c>
      <c r="G31" s="4">
        <v>10</v>
      </c>
      <c r="H31" s="3" t="s">
        <v>21</v>
      </c>
      <c r="I31" s="4">
        <v>7</v>
      </c>
    </row>
    <row r="32" spans="2:9" customFormat="1" ht="15" hidden="1">
      <c r="B32" s="2" t="s">
        <v>6</v>
      </c>
      <c r="C32" s="3" t="s">
        <v>82</v>
      </c>
      <c r="D32" s="3" t="s">
        <v>57</v>
      </c>
      <c r="E32" s="3" t="s">
        <v>13</v>
      </c>
      <c r="F32" s="5" t="e">
        <f>VLOOKUP(#REF!,[2]ОО!C:E,3,FALSE)</f>
        <v>#REF!</v>
      </c>
      <c r="G32" s="4">
        <v>10</v>
      </c>
      <c r="H32" s="3" t="s">
        <v>21</v>
      </c>
      <c r="I32" s="4">
        <v>1</v>
      </c>
    </row>
    <row r="33" spans="2:9" customFormat="1" ht="15" hidden="1">
      <c r="B33" s="2" t="s">
        <v>6</v>
      </c>
      <c r="C33" s="3" t="s">
        <v>83</v>
      </c>
      <c r="D33" s="3" t="s">
        <v>84</v>
      </c>
      <c r="E33" s="3" t="s">
        <v>70</v>
      </c>
      <c r="F33" s="5" t="e">
        <f>VLOOKUP(#REF!,[2]ОО!C:E,3,FALSE)</f>
        <v>#REF!</v>
      </c>
      <c r="G33" s="4">
        <v>10</v>
      </c>
      <c r="H33" s="3" t="s">
        <v>21</v>
      </c>
      <c r="I33" s="4">
        <v>0</v>
      </c>
    </row>
    <row r="34" spans="2:9" customFormat="1" ht="15" hidden="1">
      <c r="B34" s="2" t="s">
        <v>6</v>
      </c>
      <c r="C34" s="3" t="s">
        <v>85</v>
      </c>
      <c r="D34" s="3" t="s">
        <v>8</v>
      </c>
      <c r="E34" s="3" t="s">
        <v>81</v>
      </c>
      <c r="F34" s="5" t="e">
        <f>VLOOKUP(#REF!,[3]ОО!C$1:E$65536,3,FALSE)</f>
        <v>#REF!</v>
      </c>
      <c r="G34" s="4">
        <v>11</v>
      </c>
      <c r="H34" s="3" t="s">
        <v>21</v>
      </c>
      <c r="I34" s="4">
        <v>3</v>
      </c>
    </row>
    <row r="35" spans="2:9" customFormat="1" ht="15" hidden="1">
      <c r="B35" s="2" t="s">
        <v>6</v>
      </c>
      <c r="C35" s="3" t="s">
        <v>86</v>
      </c>
      <c r="D35" s="3" t="s">
        <v>49</v>
      </c>
      <c r="E35" s="3" t="s">
        <v>87</v>
      </c>
      <c r="F35" s="5" t="e">
        <f>VLOOKUP(#REF!,[3]ОО!C$1:E$65536,3,FALSE)</f>
        <v>#REF!</v>
      </c>
      <c r="G35" s="4">
        <v>11</v>
      </c>
      <c r="H35" s="3" t="s">
        <v>21</v>
      </c>
      <c r="I35" s="4">
        <v>0</v>
      </c>
    </row>
    <row r="36" spans="2:9" customFormat="1" ht="15" hidden="1">
      <c r="B36" s="2" t="s">
        <v>6</v>
      </c>
      <c r="C36" s="3" t="s">
        <v>88</v>
      </c>
      <c r="D36" s="3" t="s">
        <v>89</v>
      </c>
      <c r="E36" s="3" t="s">
        <v>90</v>
      </c>
      <c r="F36" s="5" t="e">
        <f>VLOOKUP(#REF!,[3]ОО!C$1:E$65536,3,FALSE)</f>
        <v>#REF!</v>
      </c>
      <c r="G36" s="4">
        <v>11</v>
      </c>
      <c r="H36" s="3" t="s">
        <v>21</v>
      </c>
      <c r="I36" s="4">
        <v>0</v>
      </c>
    </row>
    <row r="37" spans="2:9" customFormat="1" ht="15" hidden="1">
      <c r="B37" s="2" t="s">
        <v>6</v>
      </c>
      <c r="C37" s="3" t="s">
        <v>91</v>
      </c>
      <c r="D37" s="3" t="s">
        <v>92</v>
      </c>
      <c r="E37" s="3" t="s">
        <v>93</v>
      </c>
      <c r="F37" s="5" t="e">
        <f>VLOOKUP(#REF!,[4]ОО!C:E,3,FALSE)</f>
        <v>#REF!</v>
      </c>
      <c r="G37" s="4">
        <v>7</v>
      </c>
      <c r="H37" s="3" t="s">
        <v>21</v>
      </c>
      <c r="I37" s="4">
        <v>31.5</v>
      </c>
    </row>
    <row r="38" spans="2:9" customFormat="1" ht="15" hidden="1">
      <c r="B38" s="2" t="s">
        <v>6</v>
      </c>
      <c r="C38" s="3" t="s">
        <v>94</v>
      </c>
      <c r="D38" s="3" t="s">
        <v>95</v>
      </c>
      <c r="E38" s="3" t="s">
        <v>17</v>
      </c>
      <c r="F38" s="5" t="e">
        <f>VLOOKUP(#REF!,[4]ОО!C:E,3,FALSE)</f>
        <v>#REF!</v>
      </c>
      <c r="G38" s="4">
        <v>7</v>
      </c>
      <c r="H38" s="3" t="s">
        <v>21</v>
      </c>
      <c r="I38" s="4">
        <v>23.5</v>
      </c>
    </row>
    <row r="39" spans="2:9" customFormat="1" ht="15" hidden="1">
      <c r="B39" s="2" t="s">
        <v>6</v>
      </c>
      <c r="C39" s="3" t="s">
        <v>96</v>
      </c>
      <c r="D39" s="3" t="s">
        <v>97</v>
      </c>
      <c r="E39" s="3" t="s">
        <v>73</v>
      </c>
      <c r="F39" s="5" t="e">
        <f>VLOOKUP(#REF!,[4]ОО!C:E,3,FALSE)</f>
        <v>#REF!</v>
      </c>
      <c r="G39" s="4">
        <v>7</v>
      </c>
      <c r="H39" s="3" t="s">
        <v>21</v>
      </c>
      <c r="I39" s="4">
        <v>20</v>
      </c>
    </row>
    <row r="40" spans="2:9" customFormat="1" ht="15" hidden="1">
      <c r="B40" s="2" t="s">
        <v>6</v>
      </c>
      <c r="C40" s="3" t="s">
        <v>98</v>
      </c>
      <c r="D40" s="3" t="s">
        <v>99</v>
      </c>
      <c r="E40" s="3" t="s">
        <v>17</v>
      </c>
      <c r="F40" s="5" t="e">
        <f>VLOOKUP(#REF!,[4]ОО!C:E,3,FALSE)</f>
        <v>#REF!</v>
      </c>
      <c r="G40" s="4">
        <v>7</v>
      </c>
      <c r="H40" s="3" t="s">
        <v>21</v>
      </c>
      <c r="I40" s="4">
        <v>11</v>
      </c>
    </row>
    <row r="41" spans="2:9" customFormat="1" ht="15" hidden="1">
      <c r="B41" s="2" t="s">
        <v>6</v>
      </c>
      <c r="C41" s="3" t="s">
        <v>100</v>
      </c>
      <c r="D41" s="3" t="s">
        <v>101</v>
      </c>
      <c r="E41" s="3" t="s">
        <v>31</v>
      </c>
      <c r="F41" s="5" t="e">
        <f>VLOOKUP(#REF!,[5]ОО!C:E,3,FALSE)</f>
        <v>#REF!</v>
      </c>
      <c r="G41" s="4">
        <v>8</v>
      </c>
      <c r="H41" s="3" t="s">
        <v>21</v>
      </c>
      <c r="I41" s="4">
        <v>27</v>
      </c>
    </row>
    <row r="42" spans="2:9" customFormat="1" ht="15" hidden="1">
      <c r="B42" s="2" t="s">
        <v>6</v>
      </c>
      <c r="C42" s="3" t="s">
        <v>102</v>
      </c>
      <c r="D42" s="3" t="s">
        <v>103</v>
      </c>
      <c r="E42" s="3" t="s">
        <v>50</v>
      </c>
      <c r="F42" s="5" t="e">
        <f>VLOOKUP(#REF!,[5]ОО!C:E,3,FALSE)</f>
        <v>#REF!</v>
      </c>
      <c r="G42" s="4">
        <v>8</v>
      </c>
      <c r="H42" s="3" t="s">
        <v>21</v>
      </c>
      <c r="I42" s="4">
        <v>21</v>
      </c>
    </row>
    <row r="43" spans="2:9" customFormat="1" ht="15" hidden="1">
      <c r="B43" s="2" t="s">
        <v>6</v>
      </c>
      <c r="C43" s="3" t="s">
        <v>104</v>
      </c>
      <c r="D43" s="3" t="s">
        <v>23</v>
      </c>
      <c r="E43" s="3" t="s">
        <v>93</v>
      </c>
      <c r="F43" s="5" t="e">
        <f>VLOOKUP(#REF!,[5]ОО!C:E,3,FALSE)</f>
        <v>#REF!</v>
      </c>
      <c r="G43" s="4">
        <v>8</v>
      </c>
      <c r="H43" s="3" t="s">
        <v>21</v>
      </c>
      <c r="I43" s="4">
        <v>17</v>
      </c>
    </row>
    <row r="44" spans="2:9" customFormat="1" ht="15" hidden="1">
      <c r="B44" s="2" t="s">
        <v>6</v>
      </c>
      <c r="C44" s="3" t="s">
        <v>105</v>
      </c>
      <c r="D44" s="3" t="s">
        <v>75</v>
      </c>
      <c r="E44" s="3" t="s">
        <v>106</v>
      </c>
      <c r="F44" s="5" t="e">
        <f>VLOOKUP(#REF!,[5]ОО!C:E,3,FALSE)</f>
        <v>#REF!</v>
      </c>
      <c r="G44" s="4">
        <v>8</v>
      </c>
      <c r="H44" s="3" t="s">
        <v>21</v>
      </c>
      <c r="I44" s="4">
        <v>16</v>
      </c>
    </row>
    <row r="45" spans="2:9" customFormat="1" ht="15" hidden="1">
      <c r="B45" s="2" t="s">
        <v>6</v>
      </c>
      <c r="C45" s="3" t="s">
        <v>107</v>
      </c>
      <c r="D45" s="23" t="s">
        <v>108</v>
      </c>
      <c r="E45" s="24" t="s">
        <v>47</v>
      </c>
      <c r="F45" s="5" t="e">
        <f>VLOOKUP(#REF!,[5]ОО!C:E,3,FALSE)</f>
        <v>#REF!</v>
      </c>
      <c r="G45" s="4">
        <v>8</v>
      </c>
      <c r="H45" s="3" t="s">
        <v>21</v>
      </c>
      <c r="I45" s="4">
        <v>7</v>
      </c>
    </row>
    <row r="46" spans="2:9" customFormat="1" ht="15" hidden="1">
      <c r="B46" s="2" t="s">
        <v>6</v>
      </c>
      <c r="C46" s="3" t="s">
        <v>109</v>
      </c>
      <c r="D46" s="3" t="s">
        <v>46</v>
      </c>
      <c r="E46" s="3" t="s">
        <v>106</v>
      </c>
      <c r="F46" s="5" t="e">
        <f>VLOOKUP(#REF!,[6]ОО!C:E,3,FALSE)</f>
        <v>#REF!</v>
      </c>
      <c r="G46" s="4">
        <v>9</v>
      </c>
      <c r="H46" s="3" t="s">
        <v>21</v>
      </c>
      <c r="I46" s="4">
        <v>35.25</v>
      </c>
    </row>
    <row r="47" spans="2:9" customFormat="1" ht="15" hidden="1">
      <c r="B47" s="2" t="s">
        <v>6</v>
      </c>
      <c r="C47" s="3" t="s">
        <v>110</v>
      </c>
      <c r="D47" s="3" t="s">
        <v>111</v>
      </c>
      <c r="E47" s="3" t="s">
        <v>112</v>
      </c>
      <c r="F47" s="5" t="e">
        <f>VLOOKUP(#REF!,[6]ОО!C:E,3,FALSE)</f>
        <v>#REF!</v>
      </c>
      <c r="G47" s="4">
        <v>9</v>
      </c>
      <c r="H47" s="3" t="s">
        <v>21</v>
      </c>
      <c r="I47" s="4">
        <v>31.75</v>
      </c>
    </row>
    <row r="48" spans="2:9" customFormat="1" ht="15" hidden="1">
      <c r="B48" s="2" t="s">
        <v>6</v>
      </c>
      <c r="C48" s="3" t="s">
        <v>113</v>
      </c>
      <c r="D48" s="3" t="s">
        <v>114</v>
      </c>
      <c r="E48" s="3" t="s">
        <v>115</v>
      </c>
      <c r="F48" s="5" t="e">
        <f>VLOOKUP(#REF!,[6]ОО!C:E,3,FALSE)</f>
        <v>#REF!</v>
      </c>
      <c r="G48" s="4">
        <v>9</v>
      </c>
      <c r="H48" s="3" t="s">
        <v>21</v>
      </c>
      <c r="I48" s="4">
        <v>31.25</v>
      </c>
    </row>
    <row r="49" spans="2:9" customFormat="1" ht="15" hidden="1">
      <c r="B49" s="2" t="s">
        <v>6</v>
      </c>
      <c r="C49" s="3" t="s">
        <v>116</v>
      </c>
      <c r="D49" s="3" t="s">
        <v>117</v>
      </c>
      <c r="E49" s="3" t="s">
        <v>47</v>
      </c>
      <c r="F49" s="5" t="e">
        <f>VLOOKUP(#REF!,[6]ОО!C:E,3,FALSE)</f>
        <v>#REF!</v>
      </c>
      <c r="G49" s="4">
        <v>9</v>
      </c>
      <c r="H49" s="3" t="s">
        <v>21</v>
      </c>
      <c r="I49" s="4">
        <v>27.5</v>
      </c>
    </row>
    <row r="50" spans="2:9" customFormat="1" ht="15" hidden="1">
      <c r="B50" s="2" t="s">
        <v>6</v>
      </c>
      <c r="C50" s="3" t="s">
        <v>118</v>
      </c>
      <c r="D50" s="3" t="s">
        <v>57</v>
      </c>
      <c r="E50" s="3" t="s">
        <v>73</v>
      </c>
      <c r="F50" s="5" t="e">
        <f>VLOOKUP(#REF!,[6]ОО!C:E,3,FALSE)</f>
        <v>#REF!</v>
      </c>
      <c r="G50" s="4">
        <v>9</v>
      </c>
      <c r="H50" s="3" t="s">
        <v>21</v>
      </c>
      <c r="I50" s="4">
        <v>19</v>
      </c>
    </row>
    <row r="51" spans="2:9" customFormat="1" ht="15" hidden="1">
      <c r="B51" s="2" t="s">
        <v>6</v>
      </c>
      <c r="C51" s="3" t="s">
        <v>119</v>
      </c>
      <c r="D51" s="3" t="s">
        <v>57</v>
      </c>
      <c r="E51" s="3" t="s">
        <v>120</v>
      </c>
      <c r="F51" s="5" t="e">
        <f>VLOOKUP(#REF!,[6]ОО!C:E,3,FALSE)</f>
        <v>#REF!</v>
      </c>
      <c r="G51" s="4">
        <v>9</v>
      </c>
      <c r="H51" s="3" t="s">
        <v>21</v>
      </c>
      <c r="I51" s="4">
        <v>18.5</v>
      </c>
    </row>
    <row r="52" spans="2:9" customFormat="1" ht="15" hidden="1">
      <c r="B52" s="2" t="s">
        <v>6</v>
      </c>
      <c r="C52" s="3" t="s">
        <v>121</v>
      </c>
      <c r="D52" s="3" t="s">
        <v>122</v>
      </c>
      <c r="E52" s="3" t="s">
        <v>28</v>
      </c>
      <c r="F52" s="5" t="e">
        <f>VLOOKUP(#REF!,[6]ОО!C:E,3,FALSE)</f>
        <v>#REF!</v>
      </c>
      <c r="G52" s="4">
        <v>9</v>
      </c>
      <c r="H52" s="3" t="s">
        <v>21</v>
      </c>
      <c r="I52" s="4">
        <v>17</v>
      </c>
    </row>
    <row r="53" spans="2:9" customFormat="1" ht="15" hidden="1">
      <c r="B53" s="2" t="s">
        <v>6</v>
      </c>
      <c r="C53" s="3" t="s">
        <v>123</v>
      </c>
      <c r="D53" s="3" t="s">
        <v>27</v>
      </c>
      <c r="E53" s="3" t="s">
        <v>124</v>
      </c>
      <c r="F53" s="5" t="e">
        <f>VLOOKUP(#REF!,[6]ОО!C:E,3,FALSE)</f>
        <v>#REF!</v>
      </c>
      <c r="G53" s="4">
        <v>9</v>
      </c>
      <c r="H53" s="3" t="s">
        <v>21</v>
      </c>
      <c r="I53" s="4">
        <v>12.25</v>
      </c>
    </row>
    <row r="54" spans="2:9" customFormat="1" ht="15" hidden="1">
      <c r="B54" s="2" t="s">
        <v>6</v>
      </c>
      <c r="C54" s="3" t="s">
        <v>125</v>
      </c>
      <c r="D54" s="3" t="s">
        <v>126</v>
      </c>
      <c r="E54" s="3" t="s">
        <v>127</v>
      </c>
      <c r="F54" s="5" t="e">
        <f>VLOOKUP(#REF!,[6]ОО!C:E,3,FALSE)</f>
        <v>#REF!</v>
      </c>
      <c r="G54" s="4">
        <v>9</v>
      </c>
      <c r="H54" s="3" t="s">
        <v>21</v>
      </c>
      <c r="I54" s="4">
        <v>11.25</v>
      </c>
    </row>
    <row r="55" spans="2:9" customFormat="1" ht="15" hidden="1">
      <c r="B55" s="2" t="s">
        <v>6</v>
      </c>
      <c r="C55" s="3" t="s">
        <v>61</v>
      </c>
      <c r="D55" s="3" t="s">
        <v>128</v>
      </c>
      <c r="E55" s="3" t="s">
        <v>63</v>
      </c>
      <c r="F55" s="5" t="e">
        <f>VLOOKUP(#REF!,[7]ОО!C:E,3,FALSE)</f>
        <v>#REF!</v>
      </c>
      <c r="G55" s="4">
        <v>10</v>
      </c>
      <c r="H55" s="3" t="s">
        <v>21</v>
      </c>
      <c r="I55" s="4">
        <v>38.5</v>
      </c>
    </row>
    <row r="56" spans="2:9" customFormat="1" ht="15" hidden="1">
      <c r="B56" s="2" t="s">
        <v>6</v>
      </c>
      <c r="C56" s="3" t="s">
        <v>129</v>
      </c>
      <c r="D56" s="3" t="s">
        <v>75</v>
      </c>
      <c r="E56" s="3" t="s">
        <v>130</v>
      </c>
      <c r="F56" s="5" t="e">
        <f>VLOOKUP(#REF!,[7]ОО!C:E,3,FALSE)</f>
        <v>#REF!</v>
      </c>
      <c r="G56" s="4">
        <v>10</v>
      </c>
      <c r="H56" s="3" t="s">
        <v>21</v>
      </c>
      <c r="I56" s="4">
        <v>20.5</v>
      </c>
    </row>
    <row r="57" spans="2:9" customFormat="1" ht="15" hidden="1">
      <c r="B57" s="2" t="s">
        <v>6</v>
      </c>
      <c r="C57" s="3" t="s">
        <v>131</v>
      </c>
      <c r="D57" s="3" t="s">
        <v>27</v>
      </c>
      <c r="E57" s="3" t="s">
        <v>17</v>
      </c>
      <c r="F57" s="5" t="e">
        <f>VLOOKUP(#REF!,[7]ОО!C:E,3,FALSE)</f>
        <v>#REF!</v>
      </c>
      <c r="G57" s="4">
        <v>10</v>
      </c>
      <c r="H57" s="3" t="s">
        <v>21</v>
      </c>
      <c r="I57" s="4">
        <v>11</v>
      </c>
    </row>
    <row r="58" spans="2:9" customFormat="1" ht="15" hidden="1">
      <c r="B58" s="2" t="s">
        <v>6</v>
      </c>
      <c r="C58" s="3" t="s">
        <v>132</v>
      </c>
      <c r="D58" s="3" t="s">
        <v>103</v>
      </c>
      <c r="E58" s="3" t="s">
        <v>133</v>
      </c>
      <c r="F58" s="5" t="e">
        <f>VLOOKUP(#REF!,[8]ОО!C:E,3,FALSE)</f>
        <v>#REF!</v>
      </c>
      <c r="G58" s="4">
        <v>11</v>
      </c>
      <c r="H58" s="27" t="s">
        <v>21</v>
      </c>
      <c r="I58" s="28">
        <v>15.5</v>
      </c>
    </row>
    <row r="59" spans="2:9" customFormat="1" ht="15" hidden="1">
      <c r="B59" s="2" t="s">
        <v>6</v>
      </c>
      <c r="C59" s="25" t="s">
        <v>134</v>
      </c>
      <c r="D59" s="25" t="s">
        <v>135</v>
      </c>
      <c r="E59" s="26" t="s">
        <v>17</v>
      </c>
      <c r="F59" s="5" t="e">
        <f>VLOOKUP(#REF!,[9]ОО!C:E,3,FALSE)</f>
        <v>#REF!</v>
      </c>
      <c r="G59" s="4">
        <v>10</v>
      </c>
      <c r="H59" s="3" t="s">
        <v>21</v>
      </c>
      <c r="I59" s="4">
        <v>64</v>
      </c>
    </row>
    <row r="60" spans="2:9" customFormat="1" ht="15" hidden="1">
      <c r="B60" s="2" t="s">
        <v>6</v>
      </c>
      <c r="C60" s="10" t="s">
        <v>18</v>
      </c>
      <c r="D60" s="10" t="s">
        <v>92</v>
      </c>
      <c r="E60" s="10" t="s">
        <v>19</v>
      </c>
      <c r="F60" s="30" t="e">
        <f>VLOOKUP(#REF!,[10]ОО!C:E,3,FALSE)</f>
        <v>#REF!</v>
      </c>
      <c r="G60" s="3">
        <v>7</v>
      </c>
      <c r="H60" s="3" t="s">
        <v>21</v>
      </c>
      <c r="I60" s="3">
        <v>39</v>
      </c>
    </row>
    <row r="61" spans="2:9" customFormat="1" ht="15" hidden="1">
      <c r="B61" s="2" t="s">
        <v>6</v>
      </c>
      <c r="C61" s="10" t="s">
        <v>145</v>
      </c>
      <c r="D61" s="10" t="s">
        <v>27</v>
      </c>
      <c r="E61" s="10" t="s">
        <v>63</v>
      </c>
      <c r="F61" s="30" t="e">
        <f>VLOOKUP(#REF!,[10]ОО!C:E,3,FALSE)</f>
        <v>#REF!</v>
      </c>
      <c r="G61" s="3">
        <v>7</v>
      </c>
      <c r="H61" s="3" t="s">
        <v>21</v>
      </c>
      <c r="I61" s="3">
        <v>18</v>
      </c>
    </row>
    <row r="62" spans="2:9" customFormat="1" ht="15" hidden="1">
      <c r="B62" s="2" t="s">
        <v>6</v>
      </c>
      <c r="C62" s="31" t="s">
        <v>98</v>
      </c>
      <c r="D62" s="31" t="s">
        <v>99</v>
      </c>
      <c r="E62" s="31" t="s">
        <v>17</v>
      </c>
      <c r="F62" s="30" t="e">
        <f>VLOOKUP(#REF!,[10]ОО!C:E,3,FALSE)</f>
        <v>#REF!</v>
      </c>
      <c r="G62" s="3">
        <v>7</v>
      </c>
      <c r="H62" s="3" t="s">
        <v>21</v>
      </c>
      <c r="I62" s="3">
        <v>16</v>
      </c>
    </row>
    <row r="63" spans="2:9" customFormat="1" ht="15" hidden="1">
      <c r="B63" s="2" t="s">
        <v>6</v>
      </c>
      <c r="C63" s="10" t="s">
        <v>146</v>
      </c>
      <c r="D63" s="10" t="s">
        <v>75</v>
      </c>
      <c r="E63" s="10" t="s">
        <v>93</v>
      </c>
      <c r="F63" s="30" t="e">
        <f>VLOOKUP(#REF!,[10]ОО!C:E,3,FALSE)</f>
        <v>#REF!</v>
      </c>
      <c r="G63" s="3">
        <v>7</v>
      </c>
      <c r="H63" s="3" t="s">
        <v>21</v>
      </c>
      <c r="I63" s="3">
        <v>13</v>
      </c>
    </row>
    <row r="64" spans="2:9" customFormat="1" ht="15" hidden="1">
      <c r="B64" s="2" t="s">
        <v>6</v>
      </c>
      <c r="C64" s="31" t="s">
        <v>147</v>
      </c>
      <c r="D64" s="31" t="s">
        <v>148</v>
      </c>
      <c r="E64" s="31" t="s">
        <v>149</v>
      </c>
      <c r="F64" s="30" t="e">
        <f>VLOOKUP(#REF!,[10]ОО!C:E,3,FALSE)</f>
        <v>#REF!</v>
      </c>
      <c r="G64" s="3">
        <v>7</v>
      </c>
      <c r="H64" s="3" t="s">
        <v>21</v>
      </c>
      <c r="I64" s="3">
        <v>13</v>
      </c>
    </row>
    <row r="65" spans="1:9" customFormat="1" ht="15" hidden="1">
      <c r="B65" s="2" t="s">
        <v>6</v>
      </c>
      <c r="C65" s="10" t="s">
        <v>150</v>
      </c>
      <c r="D65" s="10" t="s">
        <v>69</v>
      </c>
      <c r="E65" s="10" t="s">
        <v>151</v>
      </c>
      <c r="F65" s="30" t="e">
        <f>VLOOKUP(#REF!,[10]ОО!C:E,3,FALSE)</f>
        <v>#REF!</v>
      </c>
      <c r="G65" s="3">
        <v>7</v>
      </c>
      <c r="H65" s="3" t="s">
        <v>21</v>
      </c>
      <c r="I65" s="3">
        <v>7</v>
      </c>
    </row>
    <row r="66" spans="1:9" customFormat="1" ht="15" hidden="1">
      <c r="B66" s="2" t="s">
        <v>6</v>
      </c>
      <c r="C66" s="10" t="s">
        <v>152</v>
      </c>
      <c r="D66" s="10" t="s">
        <v>108</v>
      </c>
      <c r="E66" s="10" t="s">
        <v>17</v>
      </c>
      <c r="F66" s="30" t="e">
        <f>VLOOKUP(#REF!,[11]ОО!C:E,3,FALSE)</f>
        <v>#REF!</v>
      </c>
      <c r="G66" s="3">
        <v>8</v>
      </c>
      <c r="H66" s="3" t="s">
        <v>21</v>
      </c>
      <c r="I66" s="3">
        <v>31</v>
      </c>
    </row>
    <row r="67" spans="1:9" customFormat="1" ht="15" hidden="1">
      <c r="B67" s="2" t="s">
        <v>6</v>
      </c>
      <c r="C67" s="10" t="s">
        <v>153</v>
      </c>
      <c r="D67" s="10" t="s">
        <v>154</v>
      </c>
      <c r="E67" s="10" t="s">
        <v>130</v>
      </c>
      <c r="F67" s="30" t="e">
        <f>VLOOKUP(#REF!,[11]ОО!C:E,3,FALSE)</f>
        <v>#REF!</v>
      </c>
      <c r="G67" s="3">
        <v>8</v>
      </c>
      <c r="H67" s="3" t="s">
        <v>21</v>
      </c>
      <c r="I67" s="3">
        <v>29</v>
      </c>
    </row>
    <row r="68" spans="1:9" customFormat="1" ht="15" hidden="1">
      <c r="B68" s="2" t="s">
        <v>6</v>
      </c>
      <c r="C68" s="31" t="s">
        <v>155</v>
      </c>
      <c r="D68" s="31" t="s">
        <v>23</v>
      </c>
      <c r="E68" s="31" t="s">
        <v>70</v>
      </c>
      <c r="F68" s="30" t="e">
        <f>VLOOKUP(#REF!,[11]ОО!C:E,3,FALSE)</f>
        <v>#REF!</v>
      </c>
      <c r="G68" s="3">
        <v>8</v>
      </c>
      <c r="H68" s="3" t="s">
        <v>21</v>
      </c>
      <c r="I68" s="3">
        <v>18</v>
      </c>
    </row>
    <row r="69" spans="1:9" customFormat="1" ht="15" hidden="1">
      <c r="B69" s="2" t="s">
        <v>6</v>
      </c>
      <c r="C69" s="31" t="s">
        <v>107</v>
      </c>
      <c r="D69" s="32" t="s">
        <v>108</v>
      </c>
      <c r="E69" s="32" t="s">
        <v>156</v>
      </c>
      <c r="F69" s="30" t="e">
        <f>VLOOKUP(#REF!,[11]ОО!C:E,3,FALSE)</f>
        <v>#REF!</v>
      </c>
      <c r="G69" s="3">
        <v>8</v>
      </c>
      <c r="H69" s="3" t="s">
        <v>21</v>
      </c>
      <c r="I69" s="3">
        <v>18</v>
      </c>
    </row>
    <row r="70" spans="1:9" s="90" customFormat="1" ht="19.5" customHeight="1">
      <c r="A70" s="89">
        <v>6</v>
      </c>
      <c r="B70" s="80" t="s">
        <v>474</v>
      </c>
      <c r="C70" s="88" t="s">
        <v>497</v>
      </c>
      <c r="D70" s="88" t="s">
        <v>75</v>
      </c>
      <c r="E70" s="88" t="s">
        <v>19</v>
      </c>
      <c r="F70" s="82" t="s">
        <v>485</v>
      </c>
      <c r="G70" s="83">
        <v>8</v>
      </c>
      <c r="H70" s="83" t="s">
        <v>14</v>
      </c>
      <c r="I70" s="84">
        <v>24</v>
      </c>
    </row>
    <row r="71" spans="1:9" s="90" customFormat="1" ht="19.5" customHeight="1">
      <c r="A71" s="89">
        <v>7</v>
      </c>
      <c r="B71" s="80" t="s">
        <v>474</v>
      </c>
      <c r="C71" s="88" t="s">
        <v>397</v>
      </c>
      <c r="D71" s="88" t="s">
        <v>80</v>
      </c>
      <c r="E71" s="88" t="s">
        <v>133</v>
      </c>
      <c r="F71" s="82" t="s">
        <v>480</v>
      </c>
      <c r="G71" s="83">
        <v>7</v>
      </c>
      <c r="H71" s="83" t="s">
        <v>14</v>
      </c>
      <c r="I71" s="84">
        <v>24</v>
      </c>
    </row>
    <row r="72" spans="1:9" s="90" customFormat="1" ht="15.75" customHeight="1">
      <c r="A72" s="89">
        <v>8</v>
      </c>
      <c r="B72" s="80" t="s">
        <v>489</v>
      </c>
      <c r="C72" s="88" t="s">
        <v>498</v>
      </c>
      <c r="D72" s="88" t="s">
        <v>499</v>
      </c>
      <c r="E72" s="88" t="s">
        <v>224</v>
      </c>
      <c r="F72" s="82" t="s">
        <v>488</v>
      </c>
      <c r="G72" s="83">
        <v>7</v>
      </c>
      <c r="H72" s="83" t="s">
        <v>10</v>
      </c>
      <c r="I72" s="84">
        <v>16</v>
      </c>
    </row>
    <row r="73" spans="1:9" s="90" customFormat="1">
      <c r="A73" s="89">
        <v>9</v>
      </c>
      <c r="B73" s="80" t="s">
        <v>489</v>
      </c>
      <c r="C73" s="88" t="s">
        <v>146</v>
      </c>
      <c r="D73" s="88" t="s">
        <v>270</v>
      </c>
      <c r="E73" s="88" t="s">
        <v>93</v>
      </c>
      <c r="F73" s="82" t="s">
        <v>484</v>
      </c>
      <c r="G73" s="83">
        <v>8</v>
      </c>
      <c r="H73" s="83" t="s">
        <v>10</v>
      </c>
      <c r="I73" s="84">
        <v>21</v>
      </c>
    </row>
    <row r="74" spans="1:9" s="90" customFormat="1">
      <c r="A74" s="89">
        <v>10</v>
      </c>
      <c r="B74" s="80" t="s">
        <v>489</v>
      </c>
      <c r="C74" s="88" t="s">
        <v>500</v>
      </c>
      <c r="D74" s="88" t="s">
        <v>501</v>
      </c>
      <c r="E74" s="88" t="s">
        <v>19</v>
      </c>
      <c r="F74" s="82" t="s">
        <v>484</v>
      </c>
      <c r="G74" s="83">
        <v>9</v>
      </c>
      <c r="H74" s="83" t="s">
        <v>14</v>
      </c>
      <c r="I74" s="84">
        <v>20</v>
      </c>
    </row>
    <row r="75" spans="1:9" s="90" customFormat="1">
      <c r="A75" s="89">
        <v>11</v>
      </c>
      <c r="B75" s="80" t="s">
        <v>489</v>
      </c>
      <c r="C75" s="88" t="s">
        <v>502</v>
      </c>
      <c r="D75" s="88" t="s">
        <v>84</v>
      </c>
      <c r="E75" s="88" t="s">
        <v>224</v>
      </c>
      <c r="F75" s="82" t="s">
        <v>487</v>
      </c>
      <c r="G75" s="83">
        <v>9</v>
      </c>
      <c r="H75" s="83" t="s">
        <v>10</v>
      </c>
      <c r="I75" s="84">
        <v>28.5</v>
      </c>
    </row>
    <row r="76" spans="1:9" s="90" customFormat="1">
      <c r="A76" s="89">
        <v>12</v>
      </c>
      <c r="B76" s="80" t="s">
        <v>489</v>
      </c>
      <c r="C76" s="88" t="s">
        <v>503</v>
      </c>
      <c r="D76" s="88" t="s">
        <v>504</v>
      </c>
      <c r="E76" s="88" t="s">
        <v>257</v>
      </c>
      <c r="F76" s="82" t="s">
        <v>505</v>
      </c>
      <c r="G76" s="83">
        <v>9</v>
      </c>
      <c r="H76" s="83" t="s">
        <v>14</v>
      </c>
      <c r="I76" s="84">
        <v>28</v>
      </c>
    </row>
    <row r="77" spans="1:9" s="90" customFormat="1">
      <c r="A77" s="89">
        <v>13</v>
      </c>
      <c r="B77" s="80" t="s">
        <v>489</v>
      </c>
      <c r="C77" s="88" t="s">
        <v>368</v>
      </c>
      <c r="D77" s="88" t="s">
        <v>165</v>
      </c>
      <c r="E77" s="88" t="s">
        <v>106</v>
      </c>
      <c r="F77" s="82" t="s">
        <v>487</v>
      </c>
      <c r="G77" s="83">
        <v>9</v>
      </c>
      <c r="H77" s="83" t="s">
        <v>14</v>
      </c>
      <c r="I77" s="84">
        <v>25</v>
      </c>
    </row>
    <row r="78" spans="1:9" s="90" customFormat="1">
      <c r="A78" s="89">
        <v>14</v>
      </c>
      <c r="B78" s="80" t="s">
        <v>489</v>
      </c>
      <c r="C78" s="88" t="s">
        <v>506</v>
      </c>
      <c r="D78" s="88" t="s">
        <v>507</v>
      </c>
      <c r="E78" s="88" t="s">
        <v>302</v>
      </c>
      <c r="F78" s="82" t="s">
        <v>508</v>
      </c>
      <c r="G78" s="83">
        <v>10</v>
      </c>
      <c r="H78" s="83" t="s">
        <v>10</v>
      </c>
      <c r="I78" s="84">
        <v>38.5</v>
      </c>
    </row>
    <row r="79" spans="1:9" s="90" customFormat="1">
      <c r="A79" s="89">
        <v>15</v>
      </c>
      <c r="B79" s="80" t="s">
        <v>489</v>
      </c>
      <c r="C79" s="88" t="s">
        <v>262</v>
      </c>
      <c r="D79" s="88" t="s">
        <v>49</v>
      </c>
      <c r="E79" s="88" t="s">
        <v>509</v>
      </c>
      <c r="F79" s="82" t="s">
        <v>488</v>
      </c>
      <c r="G79" s="83">
        <v>11</v>
      </c>
      <c r="H79" s="83" t="s">
        <v>10</v>
      </c>
      <c r="I79" s="84">
        <v>46</v>
      </c>
    </row>
    <row r="80" spans="1:9" s="90" customFormat="1">
      <c r="A80" s="89">
        <v>16</v>
      </c>
      <c r="B80" s="80" t="s">
        <v>517</v>
      </c>
      <c r="C80" s="88" t="s">
        <v>518</v>
      </c>
      <c r="D80" s="88" t="s">
        <v>519</v>
      </c>
      <c r="E80" s="88" t="s">
        <v>28</v>
      </c>
      <c r="F80" s="82" t="s">
        <v>487</v>
      </c>
      <c r="G80" s="83">
        <v>9</v>
      </c>
      <c r="H80" s="83" t="s">
        <v>10</v>
      </c>
      <c r="I80" s="84">
        <v>129</v>
      </c>
    </row>
    <row r="81" spans="1:9" ht="18" customHeight="1">
      <c r="A81" s="76">
        <v>17</v>
      </c>
      <c r="B81" s="91" t="s">
        <v>477</v>
      </c>
      <c r="C81" s="81" t="s">
        <v>510</v>
      </c>
      <c r="D81" s="81" t="s">
        <v>75</v>
      </c>
      <c r="E81" s="81" t="s">
        <v>130</v>
      </c>
      <c r="F81" s="82" t="s">
        <v>481</v>
      </c>
      <c r="G81" s="83">
        <v>11</v>
      </c>
      <c r="H81" s="83" t="s">
        <v>10</v>
      </c>
      <c r="I81" s="84">
        <v>60</v>
      </c>
    </row>
    <row r="82" spans="1:9" ht="22.5" customHeight="1">
      <c r="A82" s="76">
        <v>18</v>
      </c>
      <c r="B82" s="91" t="s">
        <v>477</v>
      </c>
      <c r="C82" s="88" t="s">
        <v>56</v>
      </c>
      <c r="D82" s="88" t="s">
        <v>57</v>
      </c>
      <c r="E82" s="81" t="s">
        <v>130</v>
      </c>
      <c r="F82" s="82" t="s">
        <v>480</v>
      </c>
      <c r="G82" s="83">
        <v>11</v>
      </c>
      <c r="H82" s="83" t="s">
        <v>14</v>
      </c>
      <c r="I82" s="84">
        <v>54</v>
      </c>
    </row>
    <row r="83" spans="1:9">
      <c r="A83" s="76">
        <v>19</v>
      </c>
      <c r="B83" s="91" t="s">
        <v>479</v>
      </c>
      <c r="C83" s="81" t="s">
        <v>511</v>
      </c>
      <c r="D83" s="81" t="s">
        <v>46</v>
      </c>
      <c r="E83" s="81" t="s">
        <v>73</v>
      </c>
      <c r="F83" s="82" t="s">
        <v>478</v>
      </c>
      <c r="G83" s="83">
        <v>9</v>
      </c>
      <c r="H83" s="83" t="s">
        <v>10</v>
      </c>
      <c r="I83" s="84">
        <v>62</v>
      </c>
    </row>
    <row r="84" spans="1:9" customFormat="1" ht="15" hidden="1">
      <c r="B84" s="2" t="s">
        <v>6</v>
      </c>
      <c r="C84" s="10" t="s">
        <v>161</v>
      </c>
      <c r="D84" s="10" t="s">
        <v>162</v>
      </c>
      <c r="E84" s="10" t="s">
        <v>124</v>
      </c>
      <c r="F84" s="30" t="e">
        <f>VLOOKUP(#REF!,[12]ОО!C:E,3,FALSE)</f>
        <v>#REF!</v>
      </c>
      <c r="G84" s="3">
        <v>9</v>
      </c>
      <c r="H84" s="3" t="s">
        <v>21</v>
      </c>
      <c r="I84" s="3">
        <v>58</v>
      </c>
    </row>
    <row r="85" spans="1:9" customFormat="1" ht="15" hidden="1">
      <c r="B85" s="2" t="s">
        <v>6</v>
      </c>
      <c r="C85" s="10" t="s">
        <v>118</v>
      </c>
      <c r="D85" s="10" t="s">
        <v>163</v>
      </c>
      <c r="E85" s="10" t="s">
        <v>73</v>
      </c>
      <c r="F85" s="30" t="e">
        <f>VLOOKUP(#REF!,[12]ОО!C:E,3,FALSE)</f>
        <v>#REF!</v>
      </c>
      <c r="G85" s="3">
        <v>9</v>
      </c>
      <c r="H85" s="3" t="s">
        <v>21</v>
      </c>
      <c r="I85" s="3">
        <v>40</v>
      </c>
    </row>
    <row r="86" spans="1:9" customFormat="1" ht="15" hidden="1">
      <c r="B86" s="2" t="s">
        <v>6</v>
      </c>
      <c r="C86" s="10" t="s">
        <v>164</v>
      </c>
      <c r="D86" s="46" t="s">
        <v>165</v>
      </c>
      <c r="E86" s="46" t="s">
        <v>93</v>
      </c>
      <c r="F86" s="30" t="e">
        <f>VLOOKUP(#REF!,[12]ОО!C:E,3,FALSE)</f>
        <v>#REF!</v>
      </c>
      <c r="G86" s="3">
        <v>9</v>
      </c>
      <c r="H86" s="3" t="s">
        <v>21</v>
      </c>
      <c r="I86" s="3">
        <v>30</v>
      </c>
    </row>
    <row r="87" spans="1:9" customFormat="1" ht="15" hidden="1">
      <c r="B87" s="2" t="s">
        <v>6</v>
      </c>
      <c r="C87" s="35" t="s">
        <v>166</v>
      </c>
      <c r="D87" s="69" t="s">
        <v>167</v>
      </c>
      <c r="E87" s="69" t="s">
        <v>168</v>
      </c>
      <c r="F87" s="30" t="e">
        <f>VLOOKUP(#REF!,[12]ОО!C:E,3,FALSE)</f>
        <v>#REF!</v>
      </c>
      <c r="G87" s="3">
        <v>9</v>
      </c>
      <c r="H87" s="3" t="s">
        <v>21</v>
      </c>
      <c r="I87" s="3">
        <v>10</v>
      </c>
    </row>
    <row r="88" spans="1:9" customFormat="1" ht="15" hidden="1">
      <c r="B88" s="2" t="s">
        <v>6</v>
      </c>
      <c r="C88" s="31" t="s">
        <v>172</v>
      </c>
      <c r="D88" s="31" t="s">
        <v>173</v>
      </c>
      <c r="E88" s="31" t="s">
        <v>53</v>
      </c>
      <c r="F88" s="30" t="e">
        <f>VLOOKUP(#REF!,[13]ОО!C:E,3,FALSE)</f>
        <v>#REF!</v>
      </c>
      <c r="G88" s="3">
        <v>10</v>
      </c>
      <c r="H88" s="3" t="s">
        <v>21</v>
      </c>
      <c r="I88" s="3">
        <v>58</v>
      </c>
    </row>
    <row r="89" spans="1:9" customFormat="1" ht="15" hidden="1">
      <c r="B89" s="2" t="s">
        <v>6</v>
      </c>
      <c r="C89" s="10" t="s">
        <v>174</v>
      </c>
      <c r="D89" s="10" t="s">
        <v>170</v>
      </c>
      <c r="E89" s="10" t="s">
        <v>63</v>
      </c>
      <c r="F89" s="30" t="e">
        <f>VLOOKUP(#REF!,[13]ОО!C:E,3,FALSE)</f>
        <v>#REF!</v>
      </c>
      <c r="G89" s="3">
        <v>10</v>
      </c>
      <c r="H89" s="3" t="s">
        <v>21</v>
      </c>
      <c r="I89" s="3">
        <v>55</v>
      </c>
    </row>
    <row r="90" spans="1:9" customFormat="1" ht="15" hidden="1">
      <c r="B90" s="2" t="s">
        <v>6</v>
      </c>
      <c r="C90" s="10" t="s">
        <v>175</v>
      </c>
      <c r="D90" s="10" t="s">
        <v>176</v>
      </c>
      <c r="E90" s="10" t="s">
        <v>106</v>
      </c>
      <c r="F90" s="30" t="e">
        <f>VLOOKUP(#REF!,[13]ОО!C:E,3,FALSE)</f>
        <v>#REF!</v>
      </c>
      <c r="G90" s="3">
        <v>10</v>
      </c>
      <c r="H90" s="3" t="s">
        <v>21</v>
      </c>
      <c r="I90" s="3">
        <v>30</v>
      </c>
    </row>
    <row r="91" spans="1:9" customFormat="1" ht="15" hidden="1">
      <c r="B91" s="2" t="s">
        <v>6</v>
      </c>
      <c r="C91" s="10" t="s">
        <v>177</v>
      </c>
      <c r="D91" s="10" t="s">
        <v>178</v>
      </c>
      <c r="E91" s="10" t="s">
        <v>179</v>
      </c>
      <c r="F91" s="30" t="e">
        <f>VLOOKUP(#REF!,[13]ОО!C:E,3,FALSE)</f>
        <v>#REF!</v>
      </c>
      <c r="G91" s="3">
        <v>10</v>
      </c>
      <c r="H91" s="3" t="s">
        <v>21</v>
      </c>
      <c r="I91" s="3">
        <v>30</v>
      </c>
    </row>
    <row r="92" spans="1:9" customFormat="1" ht="15" hidden="1">
      <c r="B92" s="2" t="s">
        <v>6</v>
      </c>
      <c r="C92" s="10" t="s">
        <v>182</v>
      </c>
      <c r="D92" s="10" t="s">
        <v>183</v>
      </c>
      <c r="E92" s="10" t="s">
        <v>17</v>
      </c>
      <c r="F92" s="30" t="e">
        <f>VLOOKUP(#REF!,[14]ОО!C:E,3,FALSE)</f>
        <v>#REF!</v>
      </c>
      <c r="G92" s="3">
        <v>11</v>
      </c>
      <c r="H92" s="3" t="s">
        <v>21</v>
      </c>
      <c r="I92" s="3">
        <v>42</v>
      </c>
    </row>
    <row r="93" spans="1:9" customFormat="1" ht="15" hidden="1">
      <c r="B93" s="2" t="s">
        <v>6</v>
      </c>
      <c r="C93" s="10" t="s">
        <v>184</v>
      </c>
      <c r="D93" s="46" t="s">
        <v>185</v>
      </c>
      <c r="E93" s="46" t="s">
        <v>93</v>
      </c>
      <c r="F93" s="30" t="e">
        <f>VLOOKUP(#REF!,[14]ОО!C:E,3,FALSE)</f>
        <v>#REF!</v>
      </c>
      <c r="G93" s="3">
        <v>11</v>
      </c>
      <c r="H93" s="3" t="s">
        <v>21</v>
      </c>
      <c r="I93" s="3">
        <v>30</v>
      </c>
    </row>
    <row r="94" spans="1:9" customFormat="1" ht="15" hidden="1">
      <c r="B94" s="2" t="s">
        <v>6</v>
      </c>
      <c r="C94" s="10" t="s">
        <v>186</v>
      </c>
      <c r="D94" s="10" t="s">
        <v>128</v>
      </c>
      <c r="E94" s="10" t="s">
        <v>17</v>
      </c>
      <c r="F94" s="30" t="e">
        <f>VLOOKUP(#REF!,[14]ОО!C:E,3,FALSE)</f>
        <v>#REF!</v>
      </c>
      <c r="G94" s="3">
        <v>11</v>
      </c>
      <c r="H94" s="3" t="s">
        <v>21</v>
      </c>
      <c r="I94" s="3">
        <v>28</v>
      </c>
    </row>
    <row r="95" spans="1:9" customFormat="1" ht="15" hidden="1">
      <c r="B95" s="2" t="s">
        <v>6</v>
      </c>
      <c r="C95" s="29" t="s">
        <v>137</v>
      </c>
      <c r="D95" s="29" t="s">
        <v>103</v>
      </c>
      <c r="E95" s="29" t="s">
        <v>138</v>
      </c>
      <c r="F95" s="30" t="e">
        <f>VLOOKUP(#REF!,[15]ОО!C:E,3,FALSE)</f>
        <v>#REF!</v>
      </c>
      <c r="G95" s="3">
        <v>7</v>
      </c>
      <c r="H95" s="3" t="s">
        <v>21</v>
      </c>
      <c r="I95" s="3">
        <v>21</v>
      </c>
    </row>
    <row r="96" spans="1:9" ht="17.25" customHeight="1">
      <c r="A96" s="76">
        <v>20</v>
      </c>
      <c r="B96" s="80" t="s">
        <v>483</v>
      </c>
      <c r="C96" s="92" t="s">
        <v>139</v>
      </c>
      <c r="D96" s="92" t="s">
        <v>140</v>
      </c>
      <c r="E96" s="92" t="s">
        <v>76</v>
      </c>
      <c r="F96" s="82" t="s">
        <v>482</v>
      </c>
      <c r="G96" s="83">
        <v>10</v>
      </c>
      <c r="H96" s="83" t="s">
        <v>10</v>
      </c>
      <c r="I96" s="84">
        <v>63</v>
      </c>
    </row>
    <row r="97" spans="1:9" ht="17.25" customHeight="1">
      <c r="A97" s="76">
        <v>21</v>
      </c>
      <c r="B97" s="80" t="s">
        <v>483</v>
      </c>
      <c r="C97" s="92" t="s">
        <v>141</v>
      </c>
      <c r="D97" s="92" t="s">
        <v>16</v>
      </c>
      <c r="E97" s="92" t="s">
        <v>17</v>
      </c>
      <c r="F97" s="82" t="s">
        <v>482</v>
      </c>
      <c r="G97" s="83">
        <v>9</v>
      </c>
      <c r="H97" s="83" t="s">
        <v>136</v>
      </c>
      <c r="I97" s="84">
        <v>58</v>
      </c>
    </row>
    <row r="98" spans="1:9" customFormat="1" ht="15" hidden="1">
      <c r="B98" s="2" t="s">
        <v>6</v>
      </c>
      <c r="C98" s="29" t="s">
        <v>142</v>
      </c>
      <c r="D98" s="29" t="s">
        <v>143</v>
      </c>
      <c r="E98" s="29" t="s">
        <v>144</v>
      </c>
      <c r="F98" s="30" t="e">
        <f>VLOOKUP(#REF!,[16]ОО!C:E,3,FALSE)</f>
        <v>#REF!</v>
      </c>
      <c r="G98" s="3">
        <v>9</v>
      </c>
      <c r="H98" s="3" t="s">
        <v>21</v>
      </c>
      <c r="I98" s="3">
        <v>15</v>
      </c>
    </row>
    <row r="99" spans="1:9">
      <c r="A99" s="76">
        <v>22</v>
      </c>
      <c r="B99" s="91" t="s">
        <v>200</v>
      </c>
      <c r="C99" s="93" t="s">
        <v>512</v>
      </c>
      <c r="D99" s="93" t="s">
        <v>494</v>
      </c>
      <c r="E99" s="94" t="s">
        <v>495</v>
      </c>
      <c r="F99" s="82" t="s">
        <v>478</v>
      </c>
      <c r="G99" s="83">
        <v>9</v>
      </c>
      <c r="H99" s="83" t="s">
        <v>10</v>
      </c>
      <c r="I99" s="84">
        <v>198</v>
      </c>
    </row>
    <row r="100" spans="1:9" ht="18" customHeight="1">
      <c r="A100" s="76">
        <v>23</v>
      </c>
      <c r="B100" s="91" t="s">
        <v>200</v>
      </c>
      <c r="C100" s="94" t="s">
        <v>513</v>
      </c>
      <c r="D100" s="81" t="s">
        <v>55</v>
      </c>
      <c r="E100" s="81" t="s">
        <v>53</v>
      </c>
      <c r="F100" s="82" t="s">
        <v>478</v>
      </c>
      <c r="G100" s="83">
        <v>9</v>
      </c>
      <c r="H100" s="83" t="s">
        <v>136</v>
      </c>
      <c r="I100" s="84">
        <v>163</v>
      </c>
    </row>
    <row r="101" spans="1:9" ht="17.25" customHeight="1">
      <c r="A101" s="76">
        <v>24</v>
      </c>
      <c r="B101" s="91" t="s">
        <v>200</v>
      </c>
      <c r="C101" s="94" t="s">
        <v>514</v>
      </c>
      <c r="D101" s="81" t="s">
        <v>189</v>
      </c>
      <c r="E101" s="94" t="s">
        <v>515</v>
      </c>
      <c r="F101" s="82" t="s">
        <v>478</v>
      </c>
      <c r="G101" s="83">
        <v>9</v>
      </c>
      <c r="H101" s="83" t="s">
        <v>10</v>
      </c>
      <c r="I101" s="84">
        <v>175</v>
      </c>
    </row>
    <row r="102" spans="1:9" customFormat="1" ht="15" hidden="1">
      <c r="B102" s="36" t="s">
        <v>6</v>
      </c>
      <c r="C102" s="38" t="s">
        <v>196</v>
      </c>
      <c r="D102" s="38" t="s">
        <v>197</v>
      </c>
      <c r="E102" s="38" t="s">
        <v>133</v>
      </c>
      <c r="F102" s="39" t="e">
        <f>VLOOKUP(#REF!,[17]ОО!C:E,3,FALSE)</f>
        <v>#REF!</v>
      </c>
      <c r="G102" s="4">
        <v>9</v>
      </c>
      <c r="H102" s="4" t="s">
        <v>21</v>
      </c>
      <c r="I102" s="4">
        <v>77</v>
      </c>
    </row>
    <row r="103" spans="1:9" customFormat="1" ht="15" hidden="1">
      <c r="B103" s="36" t="s">
        <v>6</v>
      </c>
      <c r="C103" s="38" t="s">
        <v>198</v>
      </c>
      <c r="D103" s="38" t="s">
        <v>199</v>
      </c>
      <c r="E103" s="38" t="s">
        <v>53</v>
      </c>
      <c r="F103" s="39" t="e">
        <f>VLOOKUP(#REF!,[17]ОО!C:E,3,FALSE)</f>
        <v>#REF!</v>
      </c>
      <c r="G103" s="4">
        <v>9</v>
      </c>
      <c r="H103" s="4" t="s">
        <v>21</v>
      </c>
      <c r="I103" s="4">
        <v>16</v>
      </c>
    </row>
    <row r="104" spans="1:9">
      <c r="A104" s="76">
        <v>25</v>
      </c>
      <c r="B104" s="91" t="s">
        <v>200</v>
      </c>
      <c r="C104" s="81" t="s">
        <v>516</v>
      </c>
      <c r="D104" s="81" t="s">
        <v>167</v>
      </c>
      <c r="E104" s="81" t="s">
        <v>133</v>
      </c>
      <c r="F104" s="82" t="s">
        <v>478</v>
      </c>
      <c r="G104" s="83">
        <v>11</v>
      </c>
      <c r="H104" s="83" t="s">
        <v>14</v>
      </c>
      <c r="I104" s="84">
        <v>174</v>
      </c>
    </row>
    <row r="105" spans="1:9" customFormat="1" ht="15" hidden="1">
      <c r="B105" s="2" t="s">
        <v>6</v>
      </c>
      <c r="C105" s="40" t="s">
        <v>202</v>
      </c>
      <c r="D105" s="40" t="s">
        <v>203</v>
      </c>
      <c r="E105" s="40" t="s">
        <v>204</v>
      </c>
      <c r="F105" s="30" t="e">
        <f>VLOOKUP(#REF!,[18]ОО!C:E,3,FALSE)</f>
        <v>#REF!</v>
      </c>
      <c r="G105" s="3">
        <v>11</v>
      </c>
      <c r="H105" s="3" t="s">
        <v>21</v>
      </c>
      <c r="I105" s="3">
        <v>164</v>
      </c>
    </row>
    <row r="106" spans="1:9" customFormat="1" ht="15" hidden="1">
      <c r="B106" s="2" t="s">
        <v>6</v>
      </c>
      <c r="C106" s="10" t="s">
        <v>205</v>
      </c>
      <c r="D106" s="10" t="s">
        <v>158</v>
      </c>
      <c r="E106" s="10" t="s">
        <v>206</v>
      </c>
      <c r="F106" s="30" t="e">
        <f>VLOOKUP(#REF!,[18]ОО!C:E,3,FALSE)</f>
        <v>#REF!</v>
      </c>
      <c r="G106" s="3">
        <v>11</v>
      </c>
      <c r="H106" s="3" t="s">
        <v>21</v>
      </c>
      <c r="I106" s="3">
        <v>141</v>
      </c>
    </row>
    <row r="107" spans="1:9" customFormat="1" ht="15" hidden="1">
      <c r="B107" s="2" t="s">
        <v>6</v>
      </c>
      <c r="C107" s="10" t="s">
        <v>207</v>
      </c>
      <c r="D107" s="10" t="s">
        <v>103</v>
      </c>
      <c r="E107" s="70" t="s">
        <v>208</v>
      </c>
      <c r="F107" s="30" t="e">
        <f>VLOOKUP(#REF!,[18]ОО!C:E,3,FALSE)</f>
        <v>#REF!</v>
      </c>
      <c r="G107" s="3">
        <v>11</v>
      </c>
      <c r="H107" s="3" t="s">
        <v>21</v>
      </c>
      <c r="I107" s="3">
        <v>127</v>
      </c>
    </row>
    <row r="108" spans="1:9" customFormat="1" ht="15" hidden="1">
      <c r="B108" s="2" t="s">
        <v>6</v>
      </c>
      <c r="C108" s="10" t="s">
        <v>209</v>
      </c>
      <c r="D108" s="10" t="s">
        <v>65</v>
      </c>
      <c r="E108" s="10" t="s">
        <v>130</v>
      </c>
      <c r="F108" s="30" t="e">
        <f>VLOOKUP(#REF!,[18]ОО!C:E,3,FALSE)</f>
        <v>#REF!</v>
      </c>
      <c r="G108" s="3">
        <v>10</v>
      </c>
      <c r="H108" s="3" t="s">
        <v>21</v>
      </c>
      <c r="I108" s="3">
        <v>115</v>
      </c>
    </row>
    <row r="109" spans="1:9" customFormat="1" ht="15" hidden="1">
      <c r="B109" s="2" t="s">
        <v>6</v>
      </c>
      <c r="C109" s="10" t="s">
        <v>210</v>
      </c>
      <c r="D109" s="10" t="s">
        <v>60</v>
      </c>
      <c r="E109" s="10" t="s">
        <v>53</v>
      </c>
      <c r="F109" s="30" t="e">
        <f>VLOOKUP(#REF!,[18]ОО!C:E,3,FALSE)</f>
        <v>#REF!</v>
      </c>
      <c r="G109" s="3">
        <v>10</v>
      </c>
      <c r="H109" s="3" t="s">
        <v>21</v>
      </c>
      <c r="I109" s="3">
        <v>81</v>
      </c>
    </row>
    <row r="110" spans="1:9" customFormat="1" ht="15" hidden="1">
      <c r="B110" s="2" t="s">
        <v>6</v>
      </c>
      <c r="C110" s="10" t="s">
        <v>211</v>
      </c>
      <c r="D110" s="10" t="s">
        <v>8</v>
      </c>
      <c r="E110" s="10" t="s">
        <v>168</v>
      </c>
      <c r="F110" s="30" t="e">
        <f>VLOOKUP(#REF!,[18]ОО!C:E,3,FALSE)</f>
        <v>#REF!</v>
      </c>
      <c r="G110" s="3">
        <v>11</v>
      </c>
      <c r="H110" s="3" t="s">
        <v>21</v>
      </c>
      <c r="I110" s="3">
        <v>44</v>
      </c>
    </row>
    <row r="111" spans="1:9" customFormat="1" ht="15" hidden="1">
      <c r="B111" s="2" t="s">
        <v>6</v>
      </c>
      <c r="C111" s="10" t="s">
        <v>212</v>
      </c>
      <c r="D111" s="10" t="s">
        <v>213</v>
      </c>
      <c r="E111" s="10" t="s">
        <v>214</v>
      </c>
      <c r="F111" s="30" t="e">
        <f>VLOOKUP(#REF!,[18]ОО!C:E,3,FALSE)</f>
        <v>#REF!</v>
      </c>
      <c r="G111" s="3">
        <v>10</v>
      </c>
      <c r="H111" s="3" t="s">
        <v>21</v>
      </c>
      <c r="I111" s="3">
        <v>40</v>
      </c>
    </row>
    <row r="112" spans="1:9" customFormat="1" ht="15" hidden="1">
      <c r="B112" s="2" t="s">
        <v>6</v>
      </c>
      <c r="C112" s="10" t="s">
        <v>215</v>
      </c>
      <c r="D112" s="10" t="s">
        <v>49</v>
      </c>
      <c r="E112" s="10" t="s">
        <v>216</v>
      </c>
      <c r="F112" s="30" t="e">
        <f>VLOOKUP(#REF!,[18]ОО!C:E,3,FALSE)</f>
        <v>#REF!</v>
      </c>
      <c r="G112" s="3">
        <v>11</v>
      </c>
      <c r="H112" s="3" t="s">
        <v>21</v>
      </c>
      <c r="I112" s="3">
        <v>34</v>
      </c>
    </row>
    <row r="113" spans="2:9" customFormat="1" ht="15" hidden="1">
      <c r="B113" s="2" t="s">
        <v>6</v>
      </c>
      <c r="C113" s="10" t="s">
        <v>217</v>
      </c>
      <c r="D113" s="10" t="s">
        <v>199</v>
      </c>
      <c r="E113" s="10" t="s">
        <v>149</v>
      </c>
      <c r="F113" s="30" t="e">
        <f>VLOOKUP(#REF!,[18]ОО!C:E,3,FALSE)</f>
        <v>#REF!</v>
      </c>
      <c r="G113" s="3">
        <v>10</v>
      </c>
      <c r="H113" s="3" t="s">
        <v>21</v>
      </c>
      <c r="I113" s="3">
        <v>25</v>
      </c>
    </row>
    <row r="114" spans="2:9" customFormat="1" ht="15" hidden="1">
      <c r="B114" s="2" t="s">
        <v>6</v>
      </c>
      <c r="C114" s="10" t="s">
        <v>218</v>
      </c>
      <c r="D114" s="10" t="s">
        <v>67</v>
      </c>
      <c r="E114" s="10" t="s">
        <v>219</v>
      </c>
      <c r="F114" s="41" t="e">
        <f>VLOOKUP(#REF!,[19]ОО!C:E,3,FALSE)</f>
        <v>#REF!</v>
      </c>
      <c r="G114" s="3">
        <v>9</v>
      </c>
      <c r="H114" s="3" t="s">
        <v>21</v>
      </c>
      <c r="I114" s="3">
        <v>37</v>
      </c>
    </row>
    <row r="115" spans="2:9" customFormat="1" ht="15" hidden="1">
      <c r="B115" s="2" t="s">
        <v>6</v>
      </c>
      <c r="C115" s="40" t="s">
        <v>220</v>
      </c>
      <c r="D115" s="40" t="s">
        <v>111</v>
      </c>
      <c r="E115" s="40" t="s">
        <v>106</v>
      </c>
      <c r="F115" s="41" t="e">
        <f>VLOOKUP(#REF!,[19]ОО!C:E,3,FALSE)</f>
        <v>#REF!</v>
      </c>
      <c r="G115" s="3">
        <v>9</v>
      </c>
      <c r="H115" s="3" t="s">
        <v>21</v>
      </c>
      <c r="I115" s="3">
        <v>36</v>
      </c>
    </row>
    <row r="116" spans="2:9" customFormat="1" ht="15" hidden="1">
      <c r="B116" s="2" t="s">
        <v>6</v>
      </c>
      <c r="C116" s="10" t="s">
        <v>221</v>
      </c>
      <c r="D116" s="10" t="s">
        <v>27</v>
      </c>
      <c r="E116" s="10" t="s">
        <v>124</v>
      </c>
      <c r="F116" s="41" t="e">
        <f>VLOOKUP(#REF!,[19]ОО!C:E,3,FALSE)</f>
        <v>#REF!</v>
      </c>
      <c r="G116" s="3">
        <v>9</v>
      </c>
      <c r="H116" s="3" t="s">
        <v>21</v>
      </c>
      <c r="I116" s="3">
        <v>27</v>
      </c>
    </row>
    <row r="117" spans="2:9" customFormat="1" ht="15" hidden="1">
      <c r="B117" s="2" t="s">
        <v>6</v>
      </c>
      <c r="C117" s="10" t="s">
        <v>222</v>
      </c>
      <c r="D117" s="10" t="s">
        <v>49</v>
      </c>
      <c r="E117" s="10" t="s">
        <v>50</v>
      </c>
      <c r="F117" s="41" t="e">
        <f>VLOOKUP(#REF!,[19]ОО!C:E,3,FALSE)</f>
        <v>#REF!</v>
      </c>
      <c r="G117" s="3">
        <v>9</v>
      </c>
      <c r="H117" s="3" t="s">
        <v>21</v>
      </c>
      <c r="I117" s="3">
        <v>26</v>
      </c>
    </row>
    <row r="118" spans="2:9" customFormat="1" ht="15" hidden="1">
      <c r="B118" s="2" t="s">
        <v>6</v>
      </c>
      <c r="C118" s="10" t="s">
        <v>223</v>
      </c>
      <c r="D118" s="10" t="s">
        <v>135</v>
      </c>
      <c r="E118" s="10" t="s">
        <v>224</v>
      </c>
      <c r="F118" s="41" t="e">
        <f>VLOOKUP(#REF!,[19]ОО!C:E,3,FALSE)</f>
        <v>#REF!</v>
      </c>
      <c r="G118" s="3">
        <v>9</v>
      </c>
      <c r="H118" s="3" t="s">
        <v>21</v>
      </c>
      <c r="I118" s="3">
        <v>26</v>
      </c>
    </row>
    <row r="119" spans="2:9" customFormat="1" ht="15" hidden="1">
      <c r="B119" s="2" t="s">
        <v>6</v>
      </c>
      <c r="C119" s="10" t="s">
        <v>225</v>
      </c>
      <c r="D119" s="10" t="s">
        <v>226</v>
      </c>
      <c r="E119" s="10" t="s">
        <v>53</v>
      </c>
      <c r="F119" s="41" t="e">
        <f>VLOOKUP(#REF!,[19]ОО!C:E,3,FALSE)</f>
        <v>#REF!</v>
      </c>
      <c r="G119" s="3">
        <v>9</v>
      </c>
      <c r="H119" s="3" t="s">
        <v>21</v>
      </c>
      <c r="I119" s="3">
        <v>22.5</v>
      </c>
    </row>
    <row r="120" spans="2:9" customFormat="1" ht="15" hidden="1">
      <c r="B120" s="2" t="s">
        <v>6</v>
      </c>
      <c r="C120" s="10" t="s">
        <v>118</v>
      </c>
      <c r="D120" s="10" t="s">
        <v>57</v>
      </c>
      <c r="E120" s="10" t="s">
        <v>73</v>
      </c>
      <c r="F120" s="41" t="e">
        <f>VLOOKUP(#REF!,[19]ОО!C:E,3,FALSE)</f>
        <v>#REF!</v>
      </c>
      <c r="G120" s="3">
        <v>9</v>
      </c>
      <c r="H120" s="3" t="s">
        <v>21</v>
      </c>
      <c r="I120" s="3">
        <v>22.5</v>
      </c>
    </row>
    <row r="121" spans="2:9" customFormat="1" ht="15" hidden="1">
      <c r="B121" s="2" t="s">
        <v>6</v>
      </c>
      <c r="C121" s="10" t="s">
        <v>227</v>
      </c>
      <c r="D121" s="10" t="s">
        <v>46</v>
      </c>
      <c r="E121" s="10" t="s">
        <v>228</v>
      </c>
      <c r="F121" s="41" t="e">
        <f>VLOOKUP(#REF!,[19]ОО!C:E,3,FALSE)</f>
        <v>#REF!</v>
      </c>
      <c r="G121" s="3">
        <v>9</v>
      </c>
      <c r="H121" s="3" t="s">
        <v>21</v>
      </c>
      <c r="I121" s="3">
        <v>16.5</v>
      </c>
    </row>
    <row r="122" spans="2:9" customFormat="1" ht="15" hidden="1">
      <c r="B122" s="2" t="s">
        <v>6</v>
      </c>
      <c r="C122" s="35" t="s">
        <v>229</v>
      </c>
      <c r="D122" s="35" t="s">
        <v>230</v>
      </c>
      <c r="E122" s="35" t="s">
        <v>120</v>
      </c>
      <c r="F122" s="30" t="e">
        <f>VLOOKUP(#REF!,[20]ОО!C:E,3,FALSE)</f>
        <v>#REF!</v>
      </c>
      <c r="G122" s="3">
        <v>10</v>
      </c>
      <c r="H122" s="3" t="s">
        <v>21</v>
      </c>
      <c r="I122" s="3">
        <v>34</v>
      </c>
    </row>
    <row r="123" spans="2:9" customFormat="1" ht="15" hidden="1">
      <c r="B123" s="2" t="s">
        <v>6</v>
      </c>
      <c r="C123" s="10" t="s">
        <v>129</v>
      </c>
      <c r="D123" s="10" t="s">
        <v>75</v>
      </c>
      <c r="E123" s="10" t="s">
        <v>130</v>
      </c>
      <c r="F123" s="30" t="e">
        <f>VLOOKUP(#REF!,[20]ОО!C:E,3,FALSE)</f>
        <v>#REF!</v>
      </c>
      <c r="G123" s="3">
        <v>10</v>
      </c>
      <c r="H123" s="3" t="s">
        <v>21</v>
      </c>
      <c r="I123" s="3">
        <v>26</v>
      </c>
    </row>
    <row r="124" spans="2:9" customFormat="1" ht="15" hidden="1">
      <c r="B124" s="2" t="s">
        <v>6</v>
      </c>
      <c r="C124" s="10" t="s">
        <v>231</v>
      </c>
      <c r="D124" s="10" t="s">
        <v>27</v>
      </c>
      <c r="E124" s="10" t="s">
        <v>232</v>
      </c>
      <c r="F124" s="30" t="e">
        <f>VLOOKUP(#REF!,[20]ОО!C:E,3,FALSE)</f>
        <v>#REF!</v>
      </c>
      <c r="G124" s="3">
        <v>10</v>
      </c>
      <c r="H124" s="3" t="s">
        <v>21</v>
      </c>
      <c r="I124" s="3">
        <v>22</v>
      </c>
    </row>
    <row r="125" spans="2:9" customFormat="1" ht="15" hidden="1">
      <c r="B125" s="2" t="s">
        <v>6</v>
      </c>
      <c r="C125" s="10" t="s">
        <v>233</v>
      </c>
      <c r="D125" s="10" t="s">
        <v>75</v>
      </c>
      <c r="E125" s="10" t="s">
        <v>19</v>
      </c>
      <c r="F125" s="30" t="e">
        <f>VLOOKUP(#REF!,[20]ОО!C:E,3,FALSE)</f>
        <v>#REF!</v>
      </c>
      <c r="G125" s="3">
        <v>10</v>
      </c>
      <c r="H125" s="3" t="s">
        <v>21</v>
      </c>
      <c r="I125" s="3">
        <v>22</v>
      </c>
    </row>
    <row r="126" spans="2:9" customFormat="1" ht="15" hidden="1">
      <c r="B126" s="2" t="s">
        <v>6</v>
      </c>
      <c r="C126" s="10" t="s">
        <v>221</v>
      </c>
      <c r="D126" s="10" t="s">
        <v>234</v>
      </c>
      <c r="E126" s="10" t="s">
        <v>106</v>
      </c>
      <c r="F126" s="30" t="e">
        <f>VLOOKUP(#REF!,[20]ОО!C:E,3,FALSE)</f>
        <v>#REF!</v>
      </c>
      <c r="G126" s="3">
        <v>10</v>
      </c>
      <c r="H126" s="3" t="s">
        <v>21</v>
      </c>
      <c r="I126" s="3">
        <v>19</v>
      </c>
    </row>
    <row r="127" spans="2:9" customFormat="1" ht="15" hidden="1">
      <c r="B127" s="2" t="s">
        <v>6</v>
      </c>
      <c r="C127" s="10" t="s">
        <v>235</v>
      </c>
      <c r="D127" s="10" t="s">
        <v>111</v>
      </c>
      <c r="E127" s="10" t="s">
        <v>151</v>
      </c>
      <c r="F127" s="30" t="e">
        <f>VLOOKUP(#REF!,[20]ОО!C:E,3,FALSE)</f>
        <v>#REF!</v>
      </c>
      <c r="G127" s="3">
        <v>10</v>
      </c>
      <c r="H127" s="3" t="s">
        <v>21</v>
      </c>
      <c r="I127" s="3">
        <v>17</v>
      </c>
    </row>
    <row r="128" spans="2:9" customFormat="1" ht="15" hidden="1">
      <c r="B128" s="2" t="s">
        <v>6</v>
      </c>
      <c r="C128" s="42" t="s">
        <v>51</v>
      </c>
      <c r="D128" s="42" t="s">
        <v>52</v>
      </c>
      <c r="E128" s="42" t="s">
        <v>53</v>
      </c>
      <c r="F128" s="30" t="e">
        <f>VLOOKUP(#REF!,[20]ОО!C:E,3,FALSE)</f>
        <v>#REF!</v>
      </c>
      <c r="G128" s="3">
        <v>10</v>
      </c>
      <c r="H128" s="3" t="s">
        <v>21</v>
      </c>
      <c r="I128" s="3">
        <v>15</v>
      </c>
    </row>
    <row r="129" spans="1:9" customFormat="1" ht="15" hidden="1">
      <c r="B129" s="2" t="s">
        <v>6</v>
      </c>
      <c r="C129" s="10" t="s">
        <v>236</v>
      </c>
      <c r="D129" s="10" t="s">
        <v>65</v>
      </c>
      <c r="E129" s="10" t="s">
        <v>13</v>
      </c>
      <c r="F129" s="30" t="e">
        <f>VLOOKUP(#REF!,[20]ОО!C:E,3,FALSE)</f>
        <v>#REF!</v>
      </c>
      <c r="G129" s="3">
        <v>10</v>
      </c>
      <c r="H129" s="3" t="s">
        <v>21</v>
      </c>
      <c r="I129" s="3">
        <v>15</v>
      </c>
    </row>
    <row r="130" spans="1:9" customFormat="1" ht="15" hidden="1">
      <c r="B130" s="2" t="s">
        <v>6</v>
      </c>
      <c r="C130" s="10" t="s">
        <v>238</v>
      </c>
      <c r="D130" s="46" t="s">
        <v>27</v>
      </c>
      <c r="E130" s="46" t="s">
        <v>106</v>
      </c>
      <c r="F130" s="30" t="e">
        <f>VLOOKUP(#REF!,[21]ОО!C:E,3,FALSE)</f>
        <v>#REF!</v>
      </c>
      <c r="G130" s="3">
        <v>11</v>
      </c>
      <c r="H130" s="3" t="s">
        <v>21</v>
      </c>
      <c r="I130" s="3">
        <v>27</v>
      </c>
    </row>
    <row r="131" spans="1:9" customFormat="1" ht="15" hidden="1">
      <c r="B131" s="2" t="s">
        <v>6</v>
      </c>
      <c r="C131" s="10" t="s">
        <v>239</v>
      </c>
      <c r="D131" s="10" t="s">
        <v>108</v>
      </c>
      <c r="E131" s="10" t="s">
        <v>240</v>
      </c>
      <c r="F131" s="30" t="e">
        <f>VLOOKUP(#REF!,[21]ОО!C:E,3,FALSE)</f>
        <v>#REF!</v>
      </c>
      <c r="G131" s="3">
        <v>11</v>
      </c>
      <c r="H131" s="3" t="s">
        <v>21</v>
      </c>
      <c r="I131" s="3">
        <v>23</v>
      </c>
    </row>
    <row r="132" spans="1:9" customFormat="1" ht="15" hidden="1">
      <c r="B132" s="2" t="s">
        <v>6</v>
      </c>
      <c r="C132" s="10" t="s">
        <v>180</v>
      </c>
      <c r="D132" s="10" t="s">
        <v>160</v>
      </c>
      <c r="E132" s="10" t="s">
        <v>93</v>
      </c>
      <c r="F132" s="30" t="e">
        <f>VLOOKUP(#REF!,[21]ОО!C:E,3,FALSE)</f>
        <v>#REF!</v>
      </c>
      <c r="G132" s="3">
        <v>11</v>
      </c>
      <c r="H132" s="3" t="s">
        <v>21</v>
      </c>
      <c r="I132" s="3">
        <v>21</v>
      </c>
    </row>
    <row r="133" spans="1:9" customFormat="1" ht="15" hidden="1">
      <c r="B133" s="2" t="s">
        <v>6</v>
      </c>
      <c r="C133" s="10" t="s">
        <v>241</v>
      </c>
      <c r="D133" s="10" t="s">
        <v>242</v>
      </c>
      <c r="E133" s="10" t="s">
        <v>243</v>
      </c>
      <c r="F133" s="30" t="e">
        <f>VLOOKUP(#REF!,[21]ОО!C:E,3,FALSE)</f>
        <v>#REF!</v>
      </c>
      <c r="G133" s="3">
        <v>11</v>
      </c>
      <c r="H133" s="3" t="s">
        <v>21</v>
      </c>
      <c r="I133" s="3">
        <v>18</v>
      </c>
    </row>
    <row r="134" spans="1:9" customFormat="1" ht="15" hidden="1">
      <c r="B134" s="2" t="s">
        <v>6</v>
      </c>
      <c r="C134" s="10" t="s">
        <v>244</v>
      </c>
      <c r="D134" s="10" t="s">
        <v>176</v>
      </c>
      <c r="E134" s="10" t="s">
        <v>28</v>
      </c>
      <c r="F134" s="30" t="e">
        <f>VLOOKUP(#REF!,[21]ОО!C:E,3,FALSE)</f>
        <v>#REF!</v>
      </c>
      <c r="G134" s="3">
        <v>11</v>
      </c>
      <c r="H134" s="3" t="s">
        <v>21</v>
      </c>
      <c r="I134" s="3">
        <v>18</v>
      </c>
    </row>
    <row r="135" spans="1:9" customFormat="1" ht="15" hidden="1">
      <c r="B135" s="2" t="s">
        <v>6</v>
      </c>
      <c r="C135" s="10" t="s">
        <v>245</v>
      </c>
      <c r="D135" s="10" t="s">
        <v>46</v>
      </c>
      <c r="E135" s="10" t="s">
        <v>130</v>
      </c>
      <c r="F135" s="30" t="e">
        <f>VLOOKUP(#REF!,[21]ОО!C:E,3,FALSE)</f>
        <v>#REF!</v>
      </c>
      <c r="G135" s="3">
        <v>11</v>
      </c>
      <c r="H135" s="3" t="s">
        <v>21</v>
      </c>
      <c r="I135" s="3">
        <v>15</v>
      </c>
    </row>
    <row r="136" spans="1:9" customFormat="1" ht="15" hidden="1">
      <c r="B136" s="2" t="s">
        <v>6</v>
      </c>
      <c r="C136" s="10" t="s">
        <v>64</v>
      </c>
      <c r="D136" s="10" t="s">
        <v>65</v>
      </c>
      <c r="E136" s="10" t="s">
        <v>17</v>
      </c>
      <c r="F136" s="30" t="e">
        <f>VLOOKUP(#REF!,[21]ОО!C:E,3,FALSE)</f>
        <v>#REF!</v>
      </c>
      <c r="G136" s="3">
        <v>11</v>
      </c>
      <c r="H136" s="3" t="s">
        <v>21</v>
      </c>
      <c r="I136" s="3">
        <v>14</v>
      </c>
    </row>
    <row r="137" spans="1:9" customFormat="1" ht="15" hidden="1">
      <c r="B137" s="2" t="s">
        <v>6</v>
      </c>
      <c r="C137" s="10" t="s">
        <v>246</v>
      </c>
      <c r="D137" s="10" t="s">
        <v>108</v>
      </c>
      <c r="E137" s="10" t="s">
        <v>93</v>
      </c>
      <c r="F137" s="30" t="e">
        <f>VLOOKUP(#REF!,[21]ОО!C:E,3,FALSE)</f>
        <v>#REF!</v>
      </c>
      <c r="G137" s="3">
        <v>11</v>
      </c>
      <c r="H137" s="3" t="s">
        <v>21</v>
      </c>
      <c r="I137" s="3">
        <v>9</v>
      </c>
    </row>
    <row r="138" spans="1:9" customFormat="1" ht="15" hidden="1">
      <c r="B138" s="2" t="s">
        <v>6</v>
      </c>
      <c r="C138" s="10" t="s">
        <v>247</v>
      </c>
      <c r="D138" s="10" t="s">
        <v>248</v>
      </c>
      <c r="E138" s="10" t="s">
        <v>106</v>
      </c>
      <c r="F138" s="30" t="e">
        <f>VLOOKUP(#REF!,[21]ОО!C:E,3,FALSE)</f>
        <v>#REF!</v>
      </c>
      <c r="G138" s="3">
        <v>11</v>
      </c>
      <c r="H138" s="3" t="s">
        <v>21</v>
      </c>
      <c r="I138" s="3">
        <v>9</v>
      </c>
    </row>
    <row r="139" spans="1:9" customFormat="1" ht="15" hidden="1">
      <c r="B139" s="2" t="s">
        <v>6</v>
      </c>
      <c r="C139" s="29" t="s">
        <v>129</v>
      </c>
      <c r="D139" s="29" t="s">
        <v>75</v>
      </c>
      <c r="E139" s="29" t="s">
        <v>130</v>
      </c>
      <c r="F139" s="30" t="e">
        <f>VLOOKUP(#REF!,[22]ОО!C:E,3,FALSE)</f>
        <v>#REF!</v>
      </c>
      <c r="G139" s="3">
        <v>10</v>
      </c>
      <c r="H139" s="3" t="s">
        <v>21</v>
      </c>
      <c r="I139" s="3">
        <v>15</v>
      </c>
    </row>
    <row r="140" spans="1:9" customFormat="1" ht="15" hidden="1">
      <c r="B140" s="2" t="s">
        <v>6</v>
      </c>
      <c r="C140" s="29" t="s">
        <v>249</v>
      </c>
      <c r="D140" s="29" t="s">
        <v>108</v>
      </c>
      <c r="E140" s="29" t="s">
        <v>73</v>
      </c>
      <c r="F140" s="30" t="e">
        <f>VLOOKUP(#REF!,[23]ОО!C:E,3,FALSE)</f>
        <v>#REF!</v>
      </c>
      <c r="G140" s="3">
        <v>11</v>
      </c>
      <c r="H140" s="3" t="s">
        <v>21</v>
      </c>
      <c r="I140" s="3">
        <v>25</v>
      </c>
    </row>
    <row r="141" spans="1:9" customFormat="1" ht="15" hidden="1">
      <c r="B141" s="2" t="s">
        <v>6</v>
      </c>
      <c r="C141" s="29" t="s">
        <v>238</v>
      </c>
      <c r="D141" s="29" t="s">
        <v>27</v>
      </c>
      <c r="E141" s="29" t="s">
        <v>106</v>
      </c>
      <c r="F141" s="30" t="e">
        <f>VLOOKUP(#REF!,[23]ОО!C:E,3,FALSE)</f>
        <v>#REF!</v>
      </c>
      <c r="G141" s="3">
        <v>11</v>
      </c>
      <c r="H141" s="3" t="s">
        <v>21</v>
      </c>
      <c r="I141" s="3">
        <v>14</v>
      </c>
    </row>
    <row r="142" spans="1:9" customFormat="1" ht="15" hidden="1">
      <c r="B142" s="2" t="s">
        <v>6</v>
      </c>
      <c r="C142" s="29" t="s">
        <v>250</v>
      </c>
      <c r="D142" s="29" t="s">
        <v>154</v>
      </c>
      <c r="E142" s="29" t="s">
        <v>251</v>
      </c>
      <c r="F142" s="30" t="e">
        <f>VLOOKUP(#REF!,[23]ОО!C:E,3,FALSE)</f>
        <v>#REF!</v>
      </c>
      <c r="G142" s="3">
        <v>11</v>
      </c>
      <c r="H142" s="3" t="s">
        <v>21</v>
      </c>
      <c r="I142" s="3">
        <v>13</v>
      </c>
    </row>
    <row r="143" spans="1:9" ht="17.25" customHeight="1">
      <c r="A143" s="76">
        <v>26</v>
      </c>
      <c r="B143" s="80" t="s">
        <v>486</v>
      </c>
      <c r="C143" s="94" t="s">
        <v>520</v>
      </c>
      <c r="D143" s="94" t="s">
        <v>327</v>
      </c>
      <c r="E143" s="94" t="s">
        <v>521</v>
      </c>
      <c r="F143" s="82" t="s">
        <v>488</v>
      </c>
      <c r="G143" s="83">
        <v>9</v>
      </c>
      <c r="H143" s="83" t="s">
        <v>10</v>
      </c>
      <c r="I143" s="84">
        <v>95.5</v>
      </c>
    </row>
    <row r="144" spans="1:9" ht="20.25" customHeight="1">
      <c r="A144" s="76">
        <v>27</v>
      </c>
      <c r="B144" s="80" t="s">
        <v>486</v>
      </c>
      <c r="C144" s="94" t="s">
        <v>217</v>
      </c>
      <c r="D144" s="94" t="s">
        <v>226</v>
      </c>
      <c r="E144" s="94" t="s">
        <v>149</v>
      </c>
      <c r="F144" s="82" t="s">
        <v>522</v>
      </c>
      <c r="G144" s="83">
        <v>11</v>
      </c>
      <c r="H144" s="83" t="s">
        <v>14</v>
      </c>
      <c r="I144" s="84">
        <v>84.1</v>
      </c>
    </row>
    <row r="145" spans="1:9" ht="15.75" customHeight="1">
      <c r="A145" s="76">
        <v>28</v>
      </c>
      <c r="B145" s="80" t="s">
        <v>486</v>
      </c>
      <c r="C145" s="94" t="s">
        <v>516</v>
      </c>
      <c r="D145" s="81" t="s">
        <v>167</v>
      </c>
      <c r="E145" s="81" t="s">
        <v>133</v>
      </c>
      <c r="F145" s="82" t="s">
        <v>478</v>
      </c>
      <c r="G145" s="83">
        <v>11</v>
      </c>
      <c r="H145" s="83" t="s">
        <v>14</v>
      </c>
      <c r="I145" s="84">
        <v>82.2</v>
      </c>
    </row>
    <row r="146" spans="1:9" customFormat="1" ht="15" hidden="1">
      <c r="B146" s="2" t="s">
        <v>6</v>
      </c>
      <c r="C146" s="40" t="s">
        <v>284</v>
      </c>
      <c r="D146" s="40" t="s">
        <v>189</v>
      </c>
      <c r="E146" s="40" t="s">
        <v>285</v>
      </c>
      <c r="F146" s="5" t="e">
        <f>VLOOKUP(#REF!,[24]ОО!C:E,3,FALSE)</f>
        <v>#REF!</v>
      </c>
      <c r="G146" s="4">
        <v>9</v>
      </c>
      <c r="H146" s="3" t="s">
        <v>21</v>
      </c>
      <c r="I146" s="4">
        <v>69</v>
      </c>
    </row>
    <row r="147" spans="1:9" customFormat="1" ht="15" hidden="1">
      <c r="B147" s="2" t="s">
        <v>6</v>
      </c>
      <c r="C147" s="45" t="s">
        <v>286</v>
      </c>
      <c r="D147" s="40" t="s">
        <v>287</v>
      </c>
      <c r="E147" s="40" t="s">
        <v>288</v>
      </c>
      <c r="F147" s="5" t="e">
        <f>VLOOKUP(#REF!,[24]ОО!C:E,3,FALSE)</f>
        <v>#REF!</v>
      </c>
      <c r="G147" s="4">
        <v>11</v>
      </c>
      <c r="H147" s="3" t="s">
        <v>21</v>
      </c>
      <c r="I147" s="4">
        <v>66.5</v>
      </c>
    </row>
    <row r="148" spans="1:9" customFormat="1" ht="15" hidden="1">
      <c r="B148" s="2" t="s">
        <v>6</v>
      </c>
      <c r="C148" s="40" t="s">
        <v>289</v>
      </c>
      <c r="D148" s="40" t="s">
        <v>290</v>
      </c>
      <c r="E148" s="40" t="s">
        <v>87</v>
      </c>
      <c r="F148" s="5" t="e">
        <f>VLOOKUP(#REF!,[24]ОО!C:E,3,FALSE)</f>
        <v>#REF!</v>
      </c>
      <c r="G148" s="4">
        <v>10</v>
      </c>
      <c r="H148" s="3" t="s">
        <v>21</v>
      </c>
      <c r="I148" s="4">
        <v>66.400000000000006</v>
      </c>
    </row>
    <row r="149" spans="1:9" customFormat="1" ht="15" hidden="1">
      <c r="B149" s="2" t="s">
        <v>6</v>
      </c>
      <c r="C149" s="40" t="s">
        <v>291</v>
      </c>
      <c r="D149" s="40" t="s">
        <v>189</v>
      </c>
      <c r="E149" s="40" t="s">
        <v>285</v>
      </c>
      <c r="F149" s="5" t="e">
        <f>VLOOKUP(#REF!,[24]ОО!C:E,3,FALSE)</f>
        <v>#REF!</v>
      </c>
      <c r="G149" s="4">
        <v>10</v>
      </c>
      <c r="H149" s="3" t="s">
        <v>21</v>
      </c>
      <c r="I149" s="4">
        <v>65.900000000000006</v>
      </c>
    </row>
    <row r="150" spans="1:9" customFormat="1" ht="15" hidden="1">
      <c r="B150" s="2" t="s">
        <v>6</v>
      </c>
      <c r="C150" s="40" t="s">
        <v>292</v>
      </c>
      <c r="D150" s="40" t="s">
        <v>264</v>
      </c>
      <c r="E150" s="40" t="s">
        <v>293</v>
      </c>
      <c r="F150" s="5" t="e">
        <f>VLOOKUP(#REF!,[24]ОО!C:E,3,FALSE)</f>
        <v>#REF!</v>
      </c>
      <c r="G150" s="4">
        <v>11</v>
      </c>
      <c r="H150" s="3" t="s">
        <v>21</v>
      </c>
      <c r="I150" s="4">
        <v>64.599999999999994</v>
      </c>
    </row>
    <row r="151" spans="1:9" customFormat="1" ht="15" hidden="1">
      <c r="B151" s="2" t="s">
        <v>6</v>
      </c>
      <c r="C151" s="40" t="s">
        <v>294</v>
      </c>
      <c r="D151" s="40" t="s">
        <v>295</v>
      </c>
      <c r="E151" s="40" t="s">
        <v>296</v>
      </c>
      <c r="F151" s="5" t="e">
        <f>VLOOKUP(#REF!,[24]ОО!C:E,3,FALSE)</f>
        <v>#REF!</v>
      </c>
      <c r="G151" s="4">
        <v>10</v>
      </c>
      <c r="H151" s="3" t="s">
        <v>21</v>
      </c>
      <c r="I151" s="4">
        <v>64.5</v>
      </c>
    </row>
    <row r="152" spans="1:9" customFormat="1" ht="15" hidden="1">
      <c r="B152" s="2" t="s">
        <v>6</v>
      </c>
      <c r="C152" s="40" t="s">
        <v>297</v>
      </c>
      <c r="D152" s="40" t="s">
        <v>298</v>
      </c>
      <c r="E152" s="40" t="s">
        <v>265</v>
      </c>
      <c r="F152" s="5" t="e">
        <f>VLOOKUP(#REF!,[24]ОО!C:E,3,FALSE)</f>
        <v>#REF!</v>
      </c>
      <c r="G152" s="4">
        <v>9</v>
      </c>
      <c r="H152" s="3" t="s">
        <v>21</v>
      </c>
      <c r="I152" s="4">
        <v>64.2</v>
      </c>
    </row>
    <row r="153" spans="1:9" customFormat="1" ht="15" hidden="1">
      <c r="B153" s="2" t="s">
        <v>6</v>
      </c>
      <c r="C153" s="40" t="s">
        <v>299</v>
      </c>
      <c r="D153" s="40" t="s">
        <v>300</v>
      </c>
      <c r="E153" s="40" t="s">
        <v>285</v>
      </c>
      <c r="F153" s="5" t="e">
        <f>VLOOKUP(#REF!,[24]ОО!C:E,3,FALSE)</f>
        <v>#REF!</v>
      </c>
      <c r="G153" s="4">
        <v>11</v>
      </c>
      <c r="H153" s="3" t="s">
        <v>21</v>
      </c>
      <c r="I153" s="4">
        <v>63.3</v>
      </c>
    </row>
    <row r="154" spans="1:9" customFormat="1" ht="15" hidden="1">
      <c r="B154" s="2" t="s">
        <v>6</v>
      </c>
      <c r="C154" s="40" t="s">
        <v>301</v>
      </c>
      <c r="D154" s="40" t="s">
        <v>189</v>
      </c>
      <c r="E154" s="40" t="s">
        <v>302</v>
      </c>
      <c r="F154" s="5" t="e">
        <f>VLOOKUP(#REF!,[24]ОО!C:E,3,FALSE)</f>
        <v>#REF!</v>
      </c>
      <c r="G154" s="4">
        <v>10</v>
      </c>
      <c r="H154" s="3" t="s">
        <v>21</v>
      </c>
      <c r="I154" s="4">
        <v>60.5</v>
      </c>
    </row>
    <row r="155" spans="1:9" customFormat="1" ht="15" hidden="1">
      <c r="B155" s="2" t="s">
        <v>6</v>
      </c>
      <c r="C155" s="40" t="s">
        <v>303</v>
      </c>
      <c r="D155" s="40" t="s">
        <v>283</v>
      </c>
      <c r="E155" s="40" t="s">
        <v>265</v>
      </c>
      <c r="F155" s="5" t="e">
        <f>VLOOKUP(#REF!,[24]ОО!C:E,3,FALSE)</f>
        <v>#REF!</v>
      </c>
      <c r="G155" s="4">
        <v>10</v>
      </c>
      <c r="H155" s="3" t="s">
        <v>21</v>
      </c>
      <c r="I155" s="4">
        <v>58.3</v>
      </c>
    </row>
    <row r="156" spans="1:9" customFormat="1" ht="15" hidden="1">
      <c r="B156" s="2" t="s">
        <v>6</v>
      </c>
      <c r="C156" s="40" t="s">
        <v>194</v>
      </c>
      <c r="D156" s="40" t="s">
        <v>195</v>
      </c>
      <c r="E156" s="40" t="s">
        <v>81</v>
      </c>
      <c r="F156" s="5" t="e">
        <f>VLOOKUP(#REF!,[24]ОО!C:E,3,FALSE)</f>
        <v>#REF!</v>
      </c>
      <c r="G156" s="4">
        <v>9</v>
      </c>
      <c r="H156" s="3" t="s">
        <v>21</v>
      </c>
      <c r="I156" s="4">
        <v>57.9</v>
      </c>
    </row>
    <row r="157" spans="1:9" customFormat="1" ht="15" hidden="1">
      <c r="B157" s="2" t="s">
        <v>6</v>
      </c>
      <c r="C157" s="40" t="s">
        <v>304</v>
      </c>
      <c r="D157" s="40" t="s">
        <v>305</v>
      </c>
      <c r="E157" s="40" t="s">
        <v>302</v>
      </c>
      <c r="F157" s="5" t="e">
        <f>VLOOKUP(#REF!,[24]ОО!C:E,3,FALSE)</f>
        <v>#REF!</v>
      </c>
      <c r="G157" s="4">
        <v>10</v>
      </c>
      <c r="H157" s="3" t="s">
        <v>21</v>
      </c>
      <c r="I157" s="4">
        <v>57.8</v>
      </c>
    </row>
    <row r="158" spans="1:9" customFormat="1" ht="15" hidden="1">
      <c r="B158" s="2" t="s">
        <v>6</v>
      </c>
      <c r="C158" s="40" t="s">
        <v>306</v>
      </c>
      <c r="D158" s="40" t="s">
        <v>178</v>
      </c>
      <c r="E158" s="40" t="s">
        <v>133</v>
      </c>
      <c r="F158" s="5" t="e">
        <f>VLOOKUP(#REF!,[24]ОО!C:E,3,FALSE)</f>
        <v>#REF!</v>
      </c>
      <c r="G158" s="4">
        <v>11</v>
      </c>
      <c r="H158" s="3" t="s">
        <v>21</v>
      </c>
      <c r="I158" s="4">
        <v>55.9</v>
      </c>
    </row>
    <row r="159" spans="1:9" customFormat="1" ht="15" hidden="1">
      <c r="B159" s="2" t="s">
        <v>6</v>
      </c>
      <c r="C159" s="40" t="s">
        <v>307</v>
      </c>
      <c r="D159" s="72" t="s">
        <v>173</v>
      </c>
      <c r="E159" s="40" t="s">
        <v>53</v>
      </c>
      <c r="F159" s="5" t="e">
        <f>VLOOKUP(#REF!,[24]ОО!C:E,3,FALSE)</f>
        <v>#REF!</v>
      </c>
      <c r="G159" s="4">
        <v>10</v>
      </c>
      <c r="H159" s="3" t="s">
        <v>21</v>
      </c>
      <c r="I159" s="4">
        <v>45.3</v>
      </c>
    </row>
    <row r="160" spans="1:9" ht="15.75" customHeight="1">
      <c r="A160" s="76">
        <v>29</v>
      </c>
      <c r="B160" s="80" t="s">
        <v>486</v>
      </c>
      <c r="C160" s="93" t="s">
        <v>512</v>
      </c>
      <c r="D160" s="93" t="s">
        <v>494</v>
      </c>
      <c r="E160" s="94" t="s">
        <v>495</v>
      </c>
      <c r="F160" s="82" t="s">
        <v>478</v>
      </c>
      <c r="G160" s="83">
        <v>9</v>
      </c>
      <c r="H160" s="83" t="s">
        <v>10</v>
      </c>
      <c r="I160" s="84">
        <v>94.4</v>
      </c>
    </row>
    <row r="161" spans="1:9" ht="21" customHeight="1">
      <c r="A161" s="76">
        <v>30</v>
      </c>
      <c r="B161" s="80" t="s">
        <v>486</v>
      </c>
      <c r="C161" s="94" t="s">
        <v>524</v>
      </c>
      <c r="D161" s="94" t="s">
        <v>523</v>
      </c>
      <c r="E161" s="94" t="s">
        <v>193</v>
      </c>
      <c r="F161" s="82" t="s">
        <v>488</v>
      </c>
      <c r="G161" s="83">
        <v>9</v>
      </c>
      <c r="H161" s="83" t="s">
        <v>14</v>
      </c>
      <c r="I161" s="84">
        <v>83.4</v>
      </c>
    </row>
    <row r="162" spans="1:9" ht="21.75" customHeight="1">
      <c r="A162" s="76">
        <v>31</v>
      </c>
      <c r="B162" s="80" t="s">
        <v>486</v>
      </c>
      <c r="C162" s="94" t="s">
        <v>525</v>
      </c>
      <c r="D162" s="94" t="s">
        <v>526</v>
      </c>
      <c r="E162" s="94" t="s">
        <v>353</v>
      </c>
      <c r="F162" s="82" t="s">
        <v>478</v>
      </c>
      <c r="G162" s="83">
        <v>10</v>
      </c>
      <c r="H162" s="83" t="s">
        <v>14</v>
      </c>
      <c r="I162" s="84">
        <v>83.1</v>
      </c>
    </row>
    <row r="163" spans="1:9" customFormat="1" ht="15" hidden="1">
      <c r="B163" s="2" t="s">
        <v>6</v>
      </c>
      <c r="C163" s="40" t="s">
        <v>309</v>
      </c>
      <c r="D163" s="40" t="s">
        <v>310</v>
      </c>
      <c r="E163" s="40" t="s">
        <v>31</v>
      </c>
      <c r="F163" s="5" t="e">
        <f>VLOOKUP(#REF!,[25]ОО!C:E,3,FALSE)</f>
        <v>#REF!</v>
      </c>
      <c r="G163" s="4">
        <v>11</v>
      </c>
      <c r="H163" s="3" t="s">
        <v>21</v>
      </c>
      <c r="I163" s="4">
        <v>78.7</v>
      </c>
    </row>
    <row r="164" spans="1:9" customFormat="1" ht="15" hidden="1">
      <c r="B164" s="2" t="s">
        <v>6</v>
      </c>
      <c r="C164" s="40" t="s">
        <v>311</v>
      </c>
      <c r="D164" s="40" t="s">
        <v>84</v>
      </c>
      <c r="E164" s="40" t="s">
        <v>106</v>
      </c>
      <c r="F164" s="5" t="e">
        <f>VLOOKUP(#REF!,[25]ОО!C:E,3,FALSE)</f>
        <v>#REF!</v>
      </c>
      <c r="G164" s="4">
        <v>11</v>
      </c>
      <c r="H164" s="3" t="s">
        <v>21</v>
      </c>
      <c r="I164" s="4">
        <v>73.400000000000006</v>
      </c>
    </row>
    <row r="165" spans="1:9" customFormat="1" ht="15" hidden="1">
      <c r="B165" s="2" t="s">
        <v>6</v>
      </c>
      <c r="C165" s="40" t="s">
        <v>312</v>
      </c>
      <c r="D165" s="40" t="s">
        <v>165</v>
      </c>
      <c r="E165" s="40" t="s">
        <v>130</v>
      </c>
      <c r="F165" s="5" t="e">
        <f>VLOOKUP(#REF!,[25]ОО!C:E,3,FALSE)</f>
        <v>#REF!</v>
      </c>
      <c r="G165" s="4">
        <v>10</v>
      </c>
      <c r="H165" s="3" t="s">
        <v>21</v>
      </c>
      <c r="I165" s="4">
        <v>72.5</v>
      </c>
    </row>
    <row r="166" spans="1:9" customFormat="1" ht="15" hidden="1">
      <c r="B166" s="2" t="s">
        <v>6</v>
      </c>
      <c r="C166" s="40" t="s">
        <v>313</v>
      </c>
      <c r="D166" s="40" t="s">
        <v>75</v>
      </c>
      <c r="E166" s="40" t="s">
        <v>58</v>
      </c>
      <c r="F166" s="5" t="e">
        <f>VLOOKUP(#REF!,[25]ОО!C:E,3,FALSE)</f>
        <v>#REF!</v>
      </c>
      <c r="G166" s="4">
        <v>10</v>
      </c>
      <c r="H166" s="3" t="s">
        <v>21</v>
      </c>
      <c r="I166" s="4">
        <v>66.599999999999994</v>
      </c>
    </row>
    <row r="167" spans="1:9" customFormat="1" ht="15" hidden="1">
      <c r="B167" s="2" t="s">
        <v>6</v>
      </c>
      <c r="C167" s="40" t="s">
        <v>314</v>
      </c>
      <c r="D167" s="40" t="s">
        <v>315</v>
      </c>
      <c r="E167" s="40" t="s">
        <v>28</v>
      </c>
      <c r="F167" s="5" t="e">
        <f>VLOOKUP(#REF!,[25]ОО!C:E,3,FALSE)</f>
        <v>#REF!</v>
      </c>
      <c r="G167" s="4">
        <v>9</v>
      </c>
      <c r="H167" s="3" t="s">
        <v>21</v>
      </c>
      <c r="I167" s="4">
        <v>62.3</v>
      </c>
    </row>
    <row r="168" spans="1:9" customFormat="1" ht="15" hidden="1">
      <c r="B168" s="2" t="s">
        <v>6</v>
      </c>
      <c r="C168" s="40" t="s">
        <v>316</v>
      </c>
      <c r="D168" s="40" t="s">
        <v>16</v>
      </c>
      <c r="E168" s="40" t="s">
        <v>19</v>
      </c>
      <c r="F168" s="5" t="e">
        <f>VLOOKUP(#REF!,[25]ОО!C:E,3,FALSE)</f>
        <v>#REF!</v>
      </c>
      <c r="G168" s="4">
        <v>9</v>
      </c>
      <c r="H168" s="3" t="s">
        <v>21</v>
      </c>
      <c r="I168" s="4">
        <v>61.7</v>
      </c>
    </row>
    <row r="169" spans="1:9" customFormat="1" ht="15" hidden="1">
      <c r="B169" s="2" t="s">
        <v>6</v>
      </c>
      <c r="C169" s="40" t="s">
        <v>317</v>
      </c>
      <c r="D169" s="40" t="s">
        <v>318</v>
      </c>
      <c r="E169" s="40" t="s">
        <v>28</v>
      </c>
      <c r="F169" s="5" t="e">
        <f>VLOOKUP(#REF!,[25]ОО!C:E,3,FALSE)</f>
        <v>#REF!</v>
      </c>
      <c r="G169" s="4">
        <v>9</v>
      </c>
      <c r="H169" s="3" t="s">
        <v>21</v>
      </c>
      <c r="I169" s="4">
        <v>60</v>
      </c>
    </row>
    <row r="170" spans="1:9" customFormat="1" ht="15" hidden="1">
      <c r="B170" s="2" t="s">
        <v>6</v>
      </c>
      <c r="C170" s="40" t="s">
        <v>319</v>
      </c>
      <c r="D170" s="71" t="s">
        <v>111</v>
      </c>
      <c r="E170" s="40" t="s">
        <v>320</v>
      </c>
      <c r="F170" s="5" t="e">
        <f>VLOOKUP(#REF!,[25]ОО!C:E,3,FALSE)</f>
        <v>#REF!</v>
      </c>
      <c r="G170" s="4">
        <v>10</v>
      </c>
      <c r="H170" s="3" t="s">
        <v>21</v>
      </c>
      <c r="I170" s="4">
        <v>60</v>
      </c>
    </row>
    <row r="171" spans="1:9" customFormat="1" ht="15" hidden="1">
      <c r="B171" s="2" t="s">
        <v>6</v>
      </c>
      <c r="C171" s="40" t="s">
        <v>321</v>
      </c>
      <c r="D171" s="40" t="s">
        <v>322</v>
      </c>
      <c r="E171" s="40" t="s">
        <v>17</v>
      </c>
      <c r="F171" s="5" t="e">
        <f>VLOOKUP(#REF!,[25]ОО!C:E,3,FALSE)</f>
        <v>#REF!</v>
      </c>
      <c r="G171" s="4">
        <v>9</v>
      </c>
      <c r="H171" s="3" t="s">
        <v>21</v>
      </c>
      <c r="I171" s="4">
        <v>59.8</v>
      </c>
    </row>
    <row r="172" spans="1:9" customFormat="1" ht="15" hidden="1">
      <c r="B172" s="2" t="s">
        <v>6</v>
      </c>
      <c r="C172" s="40" t="s">
        <v>223</v>
      </c>
      <c r="D172" s="40" t="s">
        <v>135</v>
      </c>
      <c r="E172" s="40" t="s">
        <v>224</v>
      </c>
      <c r="F172" s="5" t="e">
        <f>VLOOKUP(#REF!,[25]ОО!C:E,3,FALSE)</f>
        <v>#REF!</v>
      </c>
      <c r="G172" s="4">
        <v>9</v>
      </c>
      <c r="H172" s="3" t="s">
        <v>21</v>
      </c>
      <c r="I172" s="4">
        <v>59.3</v>
      </c>
    </row>
    <row r="173" spans="1:9" customFormat="1" ht="15" hidden="1">
      <c r="B173" s="2" t="s">
        <v>6</v>
      </c>
      <c r="C173" s="40" t="s">
        <v>323</v>
      </c>
      <c r="D173" s="40" t="s">
        <v>114</v>
      </c>
      <c r="E173" s="40" t="s">
        <v>73</v>
      </c>
      <c r="F173" s="5" t="e">
        <f>VLOOKUP(#REF!,[25]ОО!C:E,3,FALSE)</f>
        <v>#REF!</v>
      </c>
      <c r="G173" s="4">
        <v>11</v>
      </c>
      <c r="H173" s="3" t="s">
        <v>21</v>
      </c>
      <c r="I173" s="4">
        <v>56.5</v>
      </c>
    </row>
    <row r="174" spans="1:9" customFormat="1" ht="15" hidden="1">
      <c r="B174" s="2" t="s">
        <v>6</v>
      </c>
      <c r="C174" s="40" t="s">
        <v>324</v>
      </c>
      <c r="D174" s="40" t="s">
        <v>101</v>
      </c>
      <c r="E174" s="40" t="s">
        <v>28</v>
      </c>
      <c r="F174" s="5" t="e">
        <f>VLOOKUP(#REF!,[25]ОО!C:E,3,FALSE)</f>
        <v>#REF!</v>
      </c>
      <c r="G174" s="4">
        <v>9</v>
      </c>
      <c r="H174" s="3" t="s">
        <v>21</v>
      </c>
      <c r="I174" s="4">
        <v>53.5</v>
      </c>
    </row>
    <row r="175" spans="1:9" customFormat="1" ht="15" hidden="1">
      <c r="B175" s="2" t="s">
        <v>6</v>
      </c>
      <c r="C175" s="10" t="s">
        <v>223</v>
      </c>
      <c r="D175" s="10" t="s">
        <v>252</v>
      </c>
      <c r="E175" s="10" t="s">
        <v>224</v>
      </c>
      <c r="F175" s="30" t="e">
        <f>VLOOKUP(#REF!,[26]ОО!C:E,3,FALSE)</f>
        <v>#REF!</v>
      </c>
      <c r="G175" s="3">
        <v>9</v>
      </c>
      <c r="H175" s="3" t="s">
        <v>21</v>
      </c>
      <c r="I175" s="3">
        <v>5</v>
      </c>
    </row>
    <row r="176" spans="1:9" customFormat="1" ht="15" hidden="1">
      <c r="B176" s="2" t="s">
        <v>6</v>
      </c>
      <c r="C176" s="40" t="s">
        <v>253</v>
      </c>
      <c r="D176" s="10" t="s">
        <v>178</v>
      </c>
      <c r="E176" s="10" t="s">
        <v>243</v>
      </c>
      <c r="F176" s="30" t="e">
        <f>VLOOKUP(#REF!,[26]ОО!C:E,3,FALSE)</f>
        <v>#REF!</v>
      </c>
      <c r="G176" s="3">
        <v>9</v>
      </c>
      <c r="H176" s="3" t="s">
        <v>21</v>
      </c>
      <c r="I176" s="3">
        <v>4</v>
      </c>
    </row>
    <row r="177" spans="2:9" customFormat="1" ht="15" hidden="1">
      <c r="B177" s="2" t="s">
        <v>6</v>
      </c>
      <c r="C177" s="40" t="s">
        <v>254</v>
      </c>
      <c r="D177" s="10" t="s">
        <v>165</v>
      </c>
      <c r="E177" s="10" t="s">
        <v>73</v>
      </c>
      <c r="F177" s="30" t="e">
        <f>VLOOKUP(#REF!,[26]ОО!C:E,3,FALSE)</f>
        <v>#REF!</v>
      </c>
      <c r="G177" s="3">
        <v>9</v>
      </c>
      <c r="H177" s="3" t="s">
        <v>21</v>
      </c>
      <c r="I177" s="3">
        <v>2</v>
      </c>
    </row>
    <row r="178" spans="2:9" customFormat="1" ht="15" hidden="1">
      <c r="B178" s="2" t="s">
        <v>6</v>
      </c>
      <c r="C178" s="10" t="s">
        <v>118</v>
      </c>
      <c r="D178" s="10" t="s">
        <v>57</v>
      </c>
      <c r="E178" s="10" t="s">
        <v>73</v>
      </c>
      <c r="F178" s="30" t="e">
        <f>VLOOKUP(#REF!,[26]ОО!C:E,3,FALSE)</f>
        <v>#REF!</v>
      </c>
      <c r="G178" s="3">
        <v>9</v>
      </c>
      <c r="H178" s="3" t="s">
        <v>21</v>
      </c>
      <c r="I178" s="3">
        <v>2</v>
      </c>
    </row>
    <row r="179" spans="2:9" customFormat="1" ht="15" hidden="1">
      <c r="B179" s="2" t="s">
        <v>6</v>
      </c>
      <c r="C179" s="10" t="s">
        <v>255</v>
      </c>
      <c r="D179" s="10" t="s">
        <v>114</v>
      </c>
      <c r="E179" s="10" t="s">
        <v>19</v>
      </c>
      <c r="F179" s="30" t="e">
        <f>VLOOKUP(#REF!,[26]ОО!C:E,3,FALSE)</f>
        <v>#REF!</v>
      </c>
      <c r="G179" s="3">
        <v>9</v>
      </c>
      <c r="H179" s="3" t="s">
        <v>21</v>
      </c>
      <c r="I179" s="3">
        <v>0</v>
      </c>
    </row>
    <row r="180" spans="2:9" customFormat="1" ht="15" hidden="1">
      <c r="B180" s="2" t="s">
        <v>6</v>
      </c>
      <c r="C180" s="10" t="s">
        <v>256</v>
      </c>
      <c r="D180" s="10" t="s">
        <v>183</v>
      </c>
      <c r="E180" s="10" t="s">
        <v>257</v>
      </c>
      <c r="F180" s="30" t="e">
        <f>VLOOKUP(#REF!,[26]ОО!C:E,3,FALSE)</f>
        <v>#REF!</v>
      </c>
      <c r="G180" s="3">
        <v>9</v>
      </c>
      <c r="H180" s="3" t="s">
        <v>21</v>
      </c>
      <c r="I180" s="3">
        <v>0</v>
      </c>
    </row>
    <row r="181" spans="2:9" customFormat="1" ht="15" hidden="1">
      <c r="B181" s="2" t="s">
        <v>6</v>
      </c>
      <c r="C181" s="10" t="s">
        <v>258</v>
      </c>
      <c r="D181" s="10" t="s">
        <v>259</v>
      </c>
      <c r="E181" s="10" t="s">
        <v>260</v>
      </c>
      <c r="F181" s="30" t="e">
        <f>VLOOKUP(#REF!,[26]ОО!C:E,3,FALSE)</f>
        <v>#REF!</v>
      </c>
      <c r="G181" s="3">
        <v>9</v>
      </c>
      <c r="H181" s="3" t="s">
        <v>21</v>
      </c>
      <c r="I181" s="3">
        <v>0</v>
      </c>
    </row>
    <row r="182" spans="2:9" customFormat="1" ht="15" hidden="1">
      <c r="B182" s="2" t="s">
        <v>6</v>
      </c>
      <c r="C182" s="10" t="s">
        <v>261</v>
      </c>
      <c r="D182" s="10" t="s">
        <v>135</v>
      </c>
      <c r="E182" s="10" t="s">
        <v>257</v>
      </c>
      <c r="F182" s="30" t="e">
        <f>VLOOKUP(#REF!,[26]ОО!C:E,3,FALSE)</f>
        <v>#REF!</v>
      </c>
      <c r="G182" s="3">
        <v>9</v>
      </c>
      <c r="H182" s="3" t="s">
        <v>21</v>
      </c>
      <c r="I182" s="3">
        <v>0</v>
      </c>
    </row>
    <row r="183" spans="2:9" customFormat="1" ht="15" hidden="1">
      <c r="B183" s="2" t="s">
        <v>6</v>
      </c>
      <c r="C183" s="10" t="s">
        <v>262</v>
      </c>
      <c r="D183" s="10" t="s">
        <v>49</v>
      </c>
      <c r="E183" s="10" t="s">
        <v>216</v>
      </c>
      <c r="F183" s="30" t="e">
        <f>VLOOKUP(#REF!,[27]ОО!C:E,3,FALSE)</f>
        <v>#REF!</v>
      </c>
      <c r="G183" s="3">
        <v>10</v>
      </c>
      <c r="H183" s="3" t="s">
        <v>21</v>
      </c>
      <c r="I183" s="3">
        <v>1</v>
      </c>
    </row>
    <row r="184" spans="2:9" customFormat="1" ht="15" hidden="1">
      <c r="B184" s="2" t="s">
        <v>6</v>
      </c>
      <c r="C184" s="10" t="s">
        <v>263</v>
      </c>
      <c r="D184" s="10" t="s">
        <v>264</v>
      </c>
      <c r="E184" s="10" t="s">
        <v>265</v>
      </c>
      <c r="F184" s="30" t="e">
        <f>VLOOKUP(#REF!,[27]ОО!C:E,3,FALSE)</f>
        <v>#REF!</v>
      </c>
      <c r="G184" s="3">
        <v>10</v>
      </c>
      <c r="H184" s="3" t="s">
        <v>21</v>
      </c>
      <c r="I184" s="3">
        <v>0</v>
      </c>
    </row>
    <row r="185" spans="2:9" customFormat="1" ht="15" hidden="1">
      <c r="B185" s="2" t="s">
        <v>6</v>
      </c>
      <c r="C185" s="10" t="s">
        <v>82</v>
      </c>
      <c r="D185" s="10" t="s">
        <v>108</v>
      </c>
      <c r="E185" s="10" t="s">
        <v>266</v>
      </c>
      <c r="F185" s="30" t="e">
        <f>VLOOKUP(#REF!,[27]ОО!C:E,3,FALSE)</f>
        <v>#REF!</v>
      </c>
      <c r="G185" s="3">
        <v>10</v>
      </c>
      <c r="H185" s="3" t="s">
        <v>21</v>
      </c>
      <c r="I185" s="3">
        <v>0</v>
      </c>
    </row>
    <row r="186" spans="2:9" customFormat="1" ht="15" hidden="1">
      <c r="B186" s="2" t="s">
        <v>6</v>
      </c>
      <c r="C186" s="10" t="s">
        <v>267</v>
      </c>
      <c r="D186" s="10" t="s">
        <v>114</v>
      </c>
      <c r="E186" s="10" t="s">
        <v>112</v>
      </c>
      <c r="F186" s="30" t="e">
        <f>VLOOKUP(#REF!,[27]ОО!C:E,3,FALSE)</f>
        <v>#REF!</v>
      </c>
      <c r="G186" s="3">
        <v>10</v>
      </c>
      <c r="H186" s="3" t="s">
        <v>21</v>
      </c>
      <c r="I186" s="3">
        <v>0</v>
      </c>
    </row>
    <row r="187" spans="2:9" customFormat="1" ht="15" hidden="1">
      <c r="B187" s="2" t="s">
        <v>6</v>
      </c>
      <c r="C187" s="29" t="s">
        <v>268</v>
      </c>
      <c r="D187" s="29" t="s">
        <v>84</v>
      </c>
      <c r="E187" s="29" t="s">
        <v>28</v>
      </c>
      <c r="F187" s="30" t="e">
        <f>VLOOKUP(#REF!,[27]ОО!C:E,3,FALSE)</f>
        <v>#REF!</v>
      </c>
      <c r="G187" s="3">
        <v>10</v>
      </c>
      <c r="H187" s="3" t="s">
        <v>21</v>
      </c>
      <c r="I187" s="3">
        <v>0</v>
      </c>
    </row>
    <row r="188" spans="2:9" customFormat="1" ht="15" hidden="1">
      <c r="B188" s="2" t="s">
        <v>6</v>
      </c>
      <c r="C188" s="44" t="s">
        <v>269</v>
      </c>
      <c r="D188" s="10" t="s">
        <v>270</v>
      </c>
      <c r="E188" s="10" t="s">
        <v>28</v>
      </c>
      <c r="F188" s="30" t="e">
        <f>VLOOKUP(#REF!,[28]ОО!C:E,3,FALSE)</f>
        <v>#REF!</v>
      </c>
      <c r="G188" s="3">
        <v>11</v>
      </c>
      <c r="H188" s="3" t="s">
        <v>21</v>
      </c>
      <c r="I188" s="3">
        <v>15</v>
      </c>
    </row>
    <row r="189" spans="2:9" customFormat="1" ht="15" hidden="1">
      <c r="B189" s="2" t="s">
        <v>6</v>
      </c>
      <c r="C189" s="10" t="s">
        <v>271</v>
      </c>
      <c r="D189" s="10" t="s">
        <v>108</v>
      </c>
      <c r="E189" s="10" t="s">
        <v>73</v>
      </c>
      <c r="F189" s="30" t="e">
        <f>VLOOKUP(#REF!,[28]ОО!C:E,3,FALSE)</f>
        <v>#REF!</v>
      </c>
      <c r="G189" s="3">
        <v>11</v>
      </c>
      <c r="H189" s="3" t="s">
        <v>21</v>
      </c>
      <c r="I189" s="3">
        <v>6.5</v>
      </c>
    </row>
    <row r="190" spans="2:9" customFormat="1" ht="15" hidden="1">
      <c r="B190" s="2" t="s">
        <v>6</v>
      </c>
      <c r="C190" s="10" t="s">
        <v>272</v>
      </c>
      <c r="D190" s="10" t="s">
        <v>69</v>
      </c>
      <c r="E190" s="10" t="s">
        <v>17</v>
      </c>
      <c r="F190" s="30" t="e">
        <f>VLOOKUP(#REF!,[28]ОО!C:E,3,FALSE)</f>
        <v>#REF!</v>
      </c>
      <c r="G190" s="3">
        <v>11</v>
      </c>
      <c r="H190" s="3" t="s">
        <v>21</v>
      </c>
      <c r="I190" s="3">
        <v>5</v>
      </c>
    </row>
    <row r="191" spans="2:9" customFormat="1" ht="15" hidden="1">
      <c r="B191" s="2" t="s">
        <v>6</v>
      </c>
      <c r="C191" s="10" t="s">
        <v>88</v>
      </c>
      <c r="D191" s="10" t="s">
        <v>89</v>
      </c>
      <c r="E191" s="10" t="s">
        <v>90</v>
      </c>
      <c r="F191" s="30" t="e">
        <f>VLOOKUP(#REF!,[28]ОО!C:E,3,FALSE)</f>
        <v>#REF!</v>
      </c>
      <c r="G191" s="3">
        <v>11</v>
      </c>
      <c r="H191" s="3" t="s">
        <v>21</v>
      </c>
      <c r="I191" s="3">
        <v>4</v>
      </c>
    </row>
    <row r="192" spans="2:9" customFormat="1" ht="15" hidden="1">
      <c r="B192" s="2" t="s">
        <v>6</v>
      </c>
      <c r="C192" s="29" t="s">
        <v>273</v>
      </c>
      <c r="D192" s="29" t="s">
        <v>274</v>
      </c>
      <c r="E192" s="29" t="s">
        <v>93</v>
      </c>
      <c r="F192" s="30" t="e">
        <f>VLOOKUP(#REF!,[28]ОО!C:E,3,FALSE)</f>
        <v>#REF!</v>
      </c>
      <c r="G192" s="3">
        <v>11</v>
      </c>
      <c r="H192" s="3" t="s">
        <v>21</v>
      </c>
      <c r="I192" s="3">
        <v>0</v>
      </c>
    </row>
    <row r="193" spans="2:9" customFormat="1" ht="15" hidden="1">
      <c r="B193" s="2" t="s">
        <v>6</v>
      </c>
      <c r="C193" s="29" t="s">
        <v>275</v>
      </c>
      <c r="D193" s="29" t="s">
        <v>195</v>
      </c>
      <c r="E193" s="29" t="s">
        <v>276</v>
      </c>
      <c r="F193" s="30" t="e">
        <f>VLOOKUP(#REF!,[28]ОО!C:E,3,FALSE)</f>
        <v>#REF!</v>
      </c>
      <c r="G193" s="3">
        <v>11</v>
      </c>
      <c r="H193" s="3" t="s">
        <v>21</v>
      </c>
      <c r="I193" s="3">
        <v>0</v>
      </c>
    </row>
    <row r="194" spans="2:9" customFormat="1" ht="15" hidden="1">
      <c r="B194" s="2" t="s">
        <v>6</v>
      </c>
      <c r="C194" s="10" t="s">
        <v>277</v>
      </c>
      <c r="D194" s="10" t="s">
        <v>75</v>
      </c>
      <c r="E194" s="10" t="s">
        <v>112</v>
      </c>
      <c r="F194" s="30" t="e">
        <f>VLOOKUP(#REF!,[28]ОО!C:E,3,FALSE)</f>
        <v>#REF!</v>
      </c>
      <c r="G194" s="3">
        <v>11</v>
      </c>
      <c r="H194" s="3" t="s">
        <v>21</v>
      </c>
      <c r="I194" s="3">
        <v>0</v>
      </c>
    </row>
    <row r="195" spans="2:9" customFormat="1" ht="15" hidden="1">
      <c r="B195" s="2" t="s">
        <v>6</v>
      </c>
      <c r="C195" s="10" t="s">
        <v>278</v>
      </c>
      <c r="D195" s="10" t="s">
        <v>103</v>
      </c>
      <c r="E195" s="10" t="s">
        <v>133</v>
      </c>
      <c r="F195" s="30" t="e">
        <f>VLOOKUP(#REF!,[28]ОО!C:E,3,FALSE)</f>
        <v>#REF!</v>
      </c>
      <c r="G195" s="3">
        <v>11</v>
      </c>
      <c r="H195" s="3" t="s">
        <v>21</v>
      </c>
      <c r="I195" s="3">
        <v>0</v>
      </c>
    </row>
    <row r="196" spans="2:9" customFormat="1" ht="15" hidden="1">
      <c r="B196" s="2" t="s">
        <v>6</v>
      </c>
      <c r="C196" s="10" t="s">
        <v>279</v>
      </c>
      <c r="D196" s="70" t="s">
        <v>84</v>
      </c>
      <c r="E196" s="10" t="s">
        <v>280</v>
      </c>
      <c r="F196" s="30" t="e">
        <f>VLOOKUP(#REF!,[28]ОО!C:E,3,FALSE)</f>
        <v>#REF!</v>
      </c>
      <c r="G196" s="3">
        <v>11</v>
      </c>
      <c r="H196" s="3" t="s">
        <v>21</v>
      </c>
      <c r="I196" s="3">
        <v>0</v>
      </c>
    </row>
    <row r="197" spans="2:9" customFormat="1" ht="15" hidden="1">
      <c r="B197" s="2" t="s">
        <v>6</v>
      </c>
      <c r="C197" s="10" t="s">
        <v>281</v>
      </c>
      <c r="D197" s="10" t="s">
        <v>282</v>
      </c>
      <c r="E197" s="10" t="s">
        <v>17</v>
      </c>
      <c r="F197" s="30" t="e">
        <f>VLOOKUP(#REF!,[28]ОО!C:E,3,FALSE)</f>
        <v>#REF!</v>
      </c>
      <c r="G197" s="3">
        <v>11</v>
      </c>
      <c r="H197" s="3" t="s">
        <v>21</v>
      </c>
      <c r="I197" s="3">
        <v>0</v>
      </c>
    </row>
    <row r="198" spans="2:9" customFormat="1" ht="15" hidden="1">
      <c r="B198" s="36" t="s">
        <v>6</v>
      </c>
      <c r="C198" s="37" t="s">
        <v>190</v>
      </c>
      <c r="D198" s="38" t="s">
        <v>191</v>
      </c>
      <c r="E198" s="38" t="s">
        <v>53</v>
      </c>
      <c r="F198" s="39" t="e">
        <f>VLOOKUP(#REF!,[17]ОО!C:E,3,FALSE)</f>
        <v>#REF!</v>
      </c>
      <c r="G198" s="4">
        <v>9</v>
      </c>
      <c r="H198" s="4" t="s">
        <v>21</v>
      </c>
      <c r="I198" s="4">
        <v>160</v>
      </c>
    </row>
    <row r="199" spans="2:9" customFormat="1" ht="15" hidden="1">
      <c r="B199" s="36" t="s">
        <v>6</v>
      </c>
      <c r="C199" s="37" t="s">
        <v>192</v>
      </c>
      <c r="D199" s="38" t="s">
        <v>183</v>
      </c>
      <c r="E199" s="37" t="s">
        <v>193</v>
      </c>
      <c r="F199" s="39" t="e">
        <f>VLOOKUP(#REF!,[17]ОО!C:E,3,FALSE)</f>
        <v>#REF!</v>
      </c>
      <c r="G199" s="4">
        <v>9</v>
      </c>
      <c r="H199" s="4" t="s">
        <v>21</v>
      </c>
      <c r="I199" s="4">
        <v>136</v>
      </c>
    </row>
    <row r="200" spans="2:9" customFormat="1" ht="15" hidden="1">
      <c r="B200" s="36" t="s">
        <v>6</v>
      </c>
      <c r="C200" s="38" t="s">
        <v>194</v>
      </c>
      <c r="D200" s="38" t="s">
        <v>195</v>
      </c>
      <c r="E200" s="38" t="s">
        <v>81</v>
      </c>
      <c r="F200" s="39" t="e">
        <f>VLOOKUP(#REF!,[17]ОО!C:E,3,FALSE)</f>
        <v>#REF!</v>
      </c>
      <c r="G200" s="4">
        <v>9</v>
      </c>
      <c r="H200" s="4" t="s">
        <v>21</v>
      </c>
      <c r="I200" s="4">
        <v>108</v>
      </c>
    </row>
    <row r="201" spans="2:9" customFormat="1" ht="15" hidden="1"/>
    <row r="202" spans="2:9" customFormat="1" ht="15" hidden="1"/>
    <row r="203" spans="2:9" customFormat="1" ht="15" hidden="1"/>
    <row r="204" spans="2:9" customFormat="1" ht="15" hidden="1"/>
    <row r="205" spans="2:9" customFormat="1" ht="15" hidden="1">
      <c r="B205" s="2" t="s">
        <v>6</v>
      </c>
      <c r="C205" s="10" t="s">
        <v>326</v>
      </c>
      <c r="D205" s="10" t="s">
        <v>327</v>
      </c>
      <c r="E205" s="10" t="s">
        <v>138</v>
      </c>
      <c r="F205" s="30" t="e">
        <f>VLOOKUP(#REF!,[29]ОО!C:E,3,FALSE)</f>
        <v>#REF!</v>
      </c>
      <c r="G205" s="3">
        <v>7</v>
      </c>
      <c r="H205" s="3" t="s">
        <v>21</v>
      </c>
      <c r="I205" s="3">
        <v>15</v>
      </c>
    </row>
    <row r="206" spans="2:9" customFormat="1" ht="15" hidden="1">
      <c r="B206" s="2" t="s">
        <v>6</v>
      </c>
      <c r="C206" s="10" t="s">
        <v>328</v>
      </c>
      <c r="D206" s="10" t="s">
        <v>329</v>
      </c>
      <c r="E206" s="10" t="s">
        <v>330</v>
      </c>
      <c r="F206" s="30" t="e">
        <f>VLOOKUP(#REF!,[29]ОО!C:E,3,FALSE)</f>
        <v>#REF!</v>
      </c>
      <c r="G206" s="3">
        <v>7</v>
      </c>
      <c r="H206" s="3" t="s">
        <v>21</v>
      </c>
      <c r="I206" s="3">
        <v>13</v>
      </c>
    </row>
    <row r="207" spans="2:9" customFormat="1" ht="15" hidden="1">
      <c r="B207" s="2" t="s">
        <v>6</v>
      </c>
      <c r="C207" s="10" t="s">
        <v>331</v>
      </c>
      <c r="D207" s="10" t="s">
        <v>8</v>
      </c>
      <c r="E207" s="47" t="s">
        <v>53</v>
      </c>
      <c r="F207" s="30" t="e">
        <f>VLOOKUP(#REF!,[29]ОО!C:E,3,FALSE)</f>
        <v>#REF!</v>
      </c>
      <c r="G207" s="3">
        <v>7</v>
      </c>
      <c r="H207" s="3" t="s">
        <v>21</v>
      </c>
      <c r="I207" s="3">
        <v>11</v>
      </c>
    </row>
    <row r="208" spans="2:9" customFormat="1" ht="15" hidden="1">
      <c r="B208" s="2" t="s">
        <v>6</v>
      </c>
      <c r="C208" s="10" t="s">
        <v>332</v>
      </c>
      <c r="D208" s="10" t="s">
        <v>185</v>
      </c>
      <c r="E208" s="10" t="s">
        <v>17</v>
      </c>
      <c r="F208" s="30" t="e">
        <f>VLOOKUP(#REF!,[30]ОО!C:E,3,FALSE)</f>
        <v>#REF!</v>
      </c>
      <c r="G208" s="3">
        <v>8</v>
      </c>
      <c r="H208" s="3" t="s">
        <v>21</v>
      </c>
      <c r="I208" s="3">
        <v>12</v>
      </c>
    </row>
    <row r="209" spans="1:9" customFormat="1" ht="15" hidden="1">
      <c r="B209" s="2" t="s">
        <v>6</v>
      </c>
      <c r="C209" s="10" t="s">
        <v>333</v>
      </c>
      <c r="D209" s="10" t="s">
        <v>135</v>
      </c>
      <c r="E209" s="10" t="s">
        <v>106</v>
      </c>
      <c r="F209" s="30" t="e">
        <f>VLOOKUP(#REF!,[30]ОО!C:E,3,FALSE)</f>
        <v>#REF!</v>
      </c>
      <c r="G209" s="3">
        <v>8</v>
      </c>
      <c r="H209" s="3" t="s">
        <v>21</v>
      </c>
      <c r="I209" s="3">
        <v>11</v>
      </c>
    </row>
    <row r="210" spans="1:9" customFormat="1" ht="15" hidden="1">
      <c r="B210" s="2" t="s">
        <v>6</v>
      </c>
      <c r="C210" s="48" t="s">
        <v>334</v>
      </c>
      <c r="D210" s="48" t="s">
        <v>154</v>
      </c>
      <c r="E210" s="48" t="s">
        <v>31</v>
      </c>
      <c r="F210" s="30" t="e">
        <f>VLOOKUP(#REF!,[30]ОО!C:E,3,FALSE)</f>
        <v>#REF!</v>
      </c>
      <c r="G210" s="3">
        <v>8</v>
      </c>
      <c r="H210" s="3" t="s">
        <v>21</v>
      </c>
      <c r="I210" s="3">
        <v>11</v>
      </c>
    </row>
    <row r="211" spans="1:9" customFormat="1" ht="15" hidden="1">
      <c r="B211" s="2" t="s">
        <v>6</v>
      </c>
      <c r="C211" s="42" t="s">
        <v>335</v>
      </c>
      <c r="D211" s="43" t="s">
        <v>336</v>
      </c>
      <c r="E211" s="43" t="s">
        <v>93</v>
      </c>
      <c r="F211" s="30" t="e">
        <f>VLOOKUP(#REF!,[30]ОО!C:E,3,FALSE)</f>
        <v>#REF!</v>
      </c>
      <c r="G211" s="3">
        <v>8</v>
      </c>
      <c r="H211" s="3" t="s">
        <v>21</v>
      </c>
      <c r="I211" s="3">
        <v>11</v>
      </c>
    </row>
    <row r="212" spans="1:9" customFormat="1" ht="15" hidden="1">
      <c r="B212" s="2" t="s">
        <v>6</v>
      </c>
      <c r="C212" s="10" t="s">
        <v>321</v>
      </c>
      <c r="D212" s="10" t="s">
        <v>101</v>
      </c>
      <c r="E212" s="10" t="s">
        <v>47</v>
      </c>
      <c r="F212" s="30" t="e">
        <f>VLOOKUP(#REF!,[30]ОО!C:E,3,FALSE)</f>
        <v>#REF!</v>
      </c>
      <c r="G212" s="3">
        <v>8</v>
      </c>
      <c r="H212" s="3" t="s">
        <v>21</v>
      </c>
      <c r="I212" s="3">
        <v>6</v>
      </c>
    </row>
    <row r="213" spans="1:9" customFormat="1" ht="15" hidden="1">
      <c r="B213" s="2" t="s">
        <v>6</v>
      </c>
      <c r="C213" s="10" t="s">
        <v>102</v>
      </c>
      <c r="D213" s="10" t="s">
        <v>103</v>
      </c>
      <c r="E213" s="10" t="s">
        <v>50</v>
      </c>
      <c r="F213" s="30" t="e">
        <f>VLOOKUP(#REF!,[30]ОО!C:E,3,FALSE)</f>
        <v>#REF!</v>
      </c>
      <c r="G213" s="3">
        <v>8</v>
      </c>
      <c r="H213" s="3" t="s">
        <v>21</v>
      </c>
      <c r="I213" s="3">
        <v>5</v>
      </c>
    </row>
    <row r="214" spans="1:9" ht="23.25" customHeight="1">
      <c r="A214" s="76">
        <v>32</v>
      </c>
      <c r="B214" s="80" t="s">
        <v>486</v>
      </c>
      <c r="C214" s="81" t="s">
        <v>527</v>
      </c>
      <c r="D214" s="81" t="s">
        <v>528</v>
      </c>
      <c r="E214" s="81" t="s">
        <v>168</v>
      </c>
      <c r="F214" s="82" t="s">
        <v>478</v>
      </c>
      <c r="G214" s="83">
        <v>7</v>
      </c>
      <c r="H214" s="83" t="s">
        <v>10</v>
      </c>
      <c r="I214" s="84">
        <v>100</v>
      </c>
    </row>
    <row r="215" spans="1:9" ht="16.5" customHeight="1">
      <c r="A215" s="76">
        <v>33</v>
      </c>
      <c r="B215" s="80" t="s">
        <v>486</v>
      </c>
      <c r="C215" s="92" t="s">
        <v>529</v>
      </c>
      <c r="D215" s="92" t="s">
        <v>530</v>
      </c>
      <c r="E215" s="92" t="s">
        <v>216</v>
      </c>
      <c r="F215" s="82" t="s">
        <v>478</v>
      </c>
      <c r="G215" s="83">
        <v>7</v>
      </c>
      <c r="H215" s="83" t="s">
        <v>14</v>
      </c>
      <c r="I215" s="84">
        <v>72.5</v>
      </c>
    </row>
    <row r="216" spans="1:9" customFormat="1" ht="15" hidden="1">
      <c r="B216" s="2" t="s">
        <v>6</v>
      </c>
      <c r="C216" s="29" t="s">
        <v>256</v>
      </c>
      <c r="D216" s="29" t="s">
        <v>337</v>
      </c>
      <c r="E216" s="29" t="s">
        <v>257</v>
      </c>
      <c r="F216" s="30" t="e">
        <f>VLOOKUP(#REF!,[31]ОО!C:E,3,FALSE)</f>
        <v>#REF!</v>
      </c>
      <c r="G216" s="3">
        <v>9</v>
      </c>
      <c r="H216" s="3" t="s">
        <v>21</v>
      </c>
      <c r="I216" s="3">
        <v>26.25</v>
      </c>
    </row>
    <row r="217" spans="1:9" customFormat="1" ht="15" hidden="1">
      <c r="B217" s="2" t="s">
        <v>6</v>
      </c>
      <c r="C217" s="29" t="s">
        <v>338</v>
      </c>
      <c r="D217" s="29" t="s">
        <v>187</v>
      </c>
      <c r="E217" s="29" t="s">
        <v>17</v>
      </c>
      <c r="F217" s="30" t="e">
        <f>VLOOKUP(#REF!,[31]ОО!C:E,3,FALSE)</f>
        <v>#REF!</v>
      </c>
      <c r="G217" s="3">
        <v>9</v>
      </c>
      <c r="H217" s="3" t="s">
        <v>21</v>
      </c>
      <c r="I217" s="3">
        <v>26</v>
      </c>
    </row>
    <row r="218" spans="1:9" customFormat="1" ht="15" hidden="1">
      <c r="B218" s="2" t="s">
        <v>6</v>
      </c>
      <c r="C218" s="29" t="s">
        <v>339</v>
      </c>
      <c r="D218" s="29" t="s">
        <v>57</v>
      </c>
      <c r="E218" s="29" t="s">
        <v>340</v>
      </c>
      <c r="F218" s="30" t="e">
        <f>VLOOKUP(#REF!,[31]ОО!C:E,3,FALSE)</f>
        <v>#REF!</v>
      </c>
      <c r="G218" s="3">
        <v>9</v>
      </c>
      <c r="H218" s="3" t="s">
        <v>21</v>
      </c>
      <c r="I218" s="3">
        <v>26</v>
      </c>
    </row>
    <row r="219" spans="1:9" customFormat="1" ht="15" hidden="1">
      <c r="B219" s="2" t="s">
        <v>6</v>
      </c>
      <c r="C219" s="29" t="s">
        <v>341</v>
      </c>
      <c r="D219" s="29" t="s">
        <v>342</v>
      </c>
      <c r="E219" s="29" t="s">
        <v>216</v>
      </c>
      <c r="F219" s="30" t="e">
        <f>VLOOKUP(#REF!,[31]ОО!C:E,3,FALSE)</f>
        <v>#REF!</v>
      </c>
      <c r="G219" s="3">
        <v>9</v>
      </c>
      <c r="H219" s="3" t="s">
        <v>21</v>
      </c>
      <c r="I219" s="3">
        <v>25</v>
      </c>
    </row>
    <row r="220" spans="1:9" customFormat="1" ht="15" hidden="1">
      <c r="B220" s="2" t="s">
        <v>6</v>
      </c>
      <c r="C220" s="49" t="s">
        <v>159</v>
      </c>
      <c r="D220" s="50" t="s">
        <v>160</v>
      </c>
      <c r="E220" s="50" t="s">
        <v>130</v>
      </c>
      <c r="F220" s="30" t="e">
        <f>VLOOKUP(#REF!,[31]ОО!C:E,3,FALSE)</f>
        <v>#REF!</v>
      </c>
      <c r="G220" s="3">
        <v>9</v>
      </c>
      <c r="H220" s="3" t="s">
        <v>21</v>
      </c>
      <c r="I220" s="3">
        <v>25</v>
      </c>
    </row>
    <row r="221" spans="1:9" customFormat="1" ht="15" hidden="1">
      <c r="B221" s="2" t="s">
        <v>6</v>
      </c>
      <c r="C221" s="29" t="s">
        <v>343</v>
      </c>
      <c r="D221" s="29" t="s">
        <v>329</v>
      </c>
      <c r="E221" s="29" t="s">
        <v>228</v>
      </c>
      <c r="F221" s="30" t="e">
        <f>VLOOKUP(#REF!,[31]ОО!C:E,3,FALSE)</f>
        <v>#REF!</v>
      </c>
      <c r="G221" s="3">
        <v>9</v>
      </c>
      <c r="H221" s="3" t="s">
        <v>21</v>
      </c>
      <c r="I221" s="3">
        <v>22</v>
      </c>
    </row>
    <row r="222" spans="1:9" customFormat="1" ht="15" hidden="1">
      <c r="B222" s="2" t="s">
        <v>6</v>
      </c>
      <c r="C222" s="29" t="s">
        <v>344</v>
      </c>
      <c r="D222" s="29" t="s">
        <v>154</v>
      </c>
      <c r="E222" s="29" t="s">
        <v>112</v>
      </c>
      <c r="F222" s="30" t="e">
        <f>VLOOKUP(#REF!,[31]ОО!C:E,3,FALSE)</f>
        <v>#REF!</v>
      </c>
      <c r="G222" s="3">
        <v>9</v>
      </c>
      <c r="H222" s="3" t="s">
        <v>21</v>
      </c>
      <c r="I222" s="3">
        <v>21.25</v>
      </c>
    </row>
    <row r="223" spans="1:9" customFormat="1" ht="15" hidden="1">
      <c r="B223" s="2" t="s">
        <v>6</v>
      </c>
      <c r="C223" s="29" t="s">
        <v>345</v>
      </c>
      <c r="D223" s="29" t="s">
        <v>346</v>
      </c>
      <c r="E223" s="29" t="s">
        <v>120</v>
      </c>
      <c r="F223" s="30" t="e">
        <f>VLOOKUP(#REF!,[31]ОО!C:E,3,FALSE)</f>
        <v>#REF!</v>
      </c>
      <c r="G223" s="3">
        <v>9</v>
      </c>
      <c r="H223" s="3" t="s">
        <v>21</v>
      </c>
      <c r="I223" s="3">
        <v>20.25</v>
      </c>
    </row>
    <row r="224" spans="1:9" customFormat="1" ht="15" hidden="1">
      <c r="B224" s="2" t="s">
        <v>6</v>
      </c>
      <c r="C224" s="29" t="s">
        <v>347</v>
      </c>
      <c r="D224" s="29" t="s">
        <v>270</v>
      </c>
      <c r="E224" s="29" t="s">
        <v>257</v>
      </c>
      <c r="F224" s="30" t="e">
        <f>VLOOKUP(#REF!,[31]ОО!C:E,3,FALSE)</f>
        <v>#REF!</v>
      </c>
      <c r="G224" s="3">
        <v>9</v>
      </c>
      <c r="H224" s="3" t="s">
        <v>21</v>
      </c>
      <c r="I224" s="3">
        <v>19.75</v>
      </c>
    </row>
    <row r="225" spans="1:9" customFormat="1" ht="15" hidden="1">
      <c r="B225" s="2" t="s">
        <v>6</v>
      </c>
      <c r="C225" s="29" t="s">
        <v>118</v>
      </c>
      <c r="D225" s="29" t="s">
        <v>57</v>
      </c>
      <c r="E225" s="29" t="s">
        <v>73</v>
      </c>
      <c r="F225" s="30" t="e">
        <f>VLOOKUP(#REF!,[31]ОО!C:E,3,FALSE)</f>
        <v>#REF!</v>
      </c>
      <c r="G225" s="3">
        <v>9</v>
      </c>
      <c r="H225" s="3" t="s">
        <v>21</v>
      </c>
      <c r="I225" s="3">
        <v>18.5</v>
      </c>
    </row>
    <row r="226" spans="1:9" ht="19.5" customHeight="1">
      <c r="A226" s="76">
        <v>34</v>
      </c>
      <c r="B226" s="80" t="s">
        <v>486</v>
      </c>
      <c r="C226" s="92" t="s">
        <v>531</v>
      </c>
      <c r="D226" s="92" t="s">
        <v>176</v>
      </c>
      <c r="E226" s="92" t="s">
        <v>17</v>
      </c>
      <c r="F226" s="82" t="s">
        <v>478</v>
      </c>
      <c r="G226" s="83">
        <v>7</v>
      </c>
      <c r="H226" s="83" t="s">
        <v>10</v>
      </c>
      <c r="I226" s="84">
        <v>100</v>
      </c>
    </row>
    <row r="227" spans="1:9" customFormat="1" ht="15" hidden="1">
      <c r="B227" s="2" t="s">
        <v>6</v>
      </c>
      <c r="C227" s="29" t="s">
        <v>263</v>
      </c>
      <c r="D227" s="29" t="s">
        <v>264</v>
      </c>
      <c r="E227" s="29" t="s">
        <v>265</v>
      </c>
      <c r="F227" s="30" t="e">
        <f>VLOOKUP(#REF!,[32]ОО!C:E,3,FALSE)</f>
        <v>#REF!</v>
      </c>
      <c r="G227" s="3">
        <v>10</v>
      </c>
      <c r="H227" s="3" t="s">
        <v>21</v>
      </c>
      <c r="I227" s="3">
        <v>28.5</v>
      </c>
    </row>
    <row r="228" spans="1:9" customFormat="1" ht="15" hidden="1">
      <c r="B228" s="2" t="s">
        <v>6</v>
      </c>
      <c r="C228" s="29" t="s">
        <v>174</v>
      </c>
      <c r="D228" s="29" t="s">
        <v>308</v>
      </c>
      <c r="E228" s="29" t="s">
        <v>63</v>
      </c>
      <c r="F228" s="30" t="e">
        <f>VLOOKUP(#REF!,[32]ОО!C:E,3,FALSE)</f>
        <v>#REF!</v>
      </c>
      <c r="G228" s="3">
        <v>10</v>
      </c>
      <c r="H228" s="3" t="s">
        <v>21</v>
      </c>
      <c r="I228" s="3">
        <v>27</v>
      </c>
    </row>
    <row r="229" spans="1:9" customFormat="1" ht="15" hidden="1">
      <c r="B229" s="2" t="s">
        <v>6</v>
      </c>
      <c r="C229" s="29" t="s">
        <v>268</v>
      </c>
      <c r="D229" s="29" t="s">
        <v>84</v>
      </c>
      <c r="E229" s="29" t="s">
        <v>28</v>
      </c>
      <c r="F229" s="30" t="e">
        <f>VLOOKUP(#REF!,[32]ОО!C:E,3,FALSE)</f>
        <v>#REF!</v>
      </c>
      <c r="G229" s="3">
        <v>10</v>
      </c>
      <c r="H229" s="3" t="s">
        <v>21</v>
      </c>
      <c r="I229" s="3">
        <v>25</v>
      </c>
    </row>
    <row r="230" spans="1:9" customFormat="1" ht="15" hidden="1">
      <c r="B230" s="2" t="s">
        <v>6</v>
      </c>
      <c r="C230" s="29" t="s">
        <v>175</v>
      </c>
      <c r="D230" s="29" t="s">
        <v>176</v>
      </c>
      <c r="E230" s="29" t="s">
        <v>106</v>
      </c>
      <c r="F230" s="30" t="e">
        <f>VLOOKUP(#REF!,[32]ОО!C:E,3,FALSE)</f>
        <v>#REF!</v>
      </c>
      <c r="G230" s="3">
        <v>10</v>
      </c>
      <c r="H230" s="3" t="s">
        <v>21</v>
      </c>
      <c r="I230" s="3">
        <v>23</v>
      </c>
    </row>
    <row r="231" spans="1:9" customFormat="1" ht="15" hidden="1">
      <c r="B231" s="2" t="s">
        <v>6</v>
      </c>
      <c r="C231" s="29" t="s">
        <v>349</v>
      </c>
      <c r="D231" s="29" t="s">
        <v>80</v>
      </c>
      <c r="E231" s="29" t="s">
        <v>81</v>
      </c>
      <c r="F231" s="30" t="e">
        <f>VLOOKUP(#REF!,[32]ОО!C:E,3,FALSE)</f>
        <v>#REF!</v>
      </c>
      <c r="G231" s="3">
        <v>10</v>
      </c>
      <c r="H231" s="3" t="s">
        <v>21</v>
      </c>
      <c r="I231" s="3">
        <v>21.5</v>
      </c>
    </row>
    <row r="232" spans="1:9" customFormat="1" ht="15" hidden="1">
      <c r="B232" s="2" t="s">
        <v>6</v>
      </c>
      <c r="C232" s="29" t="s">
        <v>350</v>
      </c>
      <c r="D232" s="29" t="s">
        <v>351</v>
      </c>
      <c r="E232" s="29" t="s">
        <v>70</v>
      </c>
      <c r="F232" s="30" t="e">
        <f>VLOOKUP(#REF!,[32]ОО!C:E,3,FALSE)</f>
        <v>#REF!</v>
      </c>
      <c r="G232" s="3">
        <v>10</v>
      </c>
      <c r="H232" s="3" t="s">
        <v>21</v>
      </c>
      <c r="I232" s="3">
        <v>15.5</v>
      </c>
    </row>
    <row r="233" spans="1:9" customFormat="1" ht="15" hidden="1">
      <c r="B233" s="2" t="s">
        <v>6</v>
      </c>
      <c r="C233" s="29" t="s">
        <v>181</v>
      </c>
      <c r="D233" s="29" t="s">
        <v>27</v>
      </c>
      <c r="E233" s="29" t="s">
        <v>19</v>
      </c>
      <c r="F233" s="30" t="e">
        <f>VLOOKUP(#REF!,[33]ОО!C:E,3,FALSE)</f>
        <v>#REF!</v>
      </c>
      <c r="G233" s="3">
        <v>11</v>
      </c>
      <c r="H233" s="3" t="s">
        <v>21</v>
      </c>
      <c r="I233" s="3">
        <v>39.5</v>
      </c>
    </row>
    <row r="234" spans="1:9" customFormat="1" ht="15" hidden="1">
      <c r="B234" s="2" t="s">
        <v>6</v>
      </c>
      <c r="C234" s="10" t="s">
        <v>184</v>
      </c>
      <c r="D234" s="10" t="s">
        <v>185</v>
      </c>
      <c r="E234" s="10" t="s">
        <v>93</v>
      </c>
      <c r="F234" s="30" t="e">
        <f>VLOOKUP(#REF!,[33]ОО!C:E,3,FALSE)</f>
        <v>#REF!</v>
      </c>
      <c r="G234" s="3">
        <v>11</v>
      </c>
      <c r="H234" s="3" t="s">
        <v>21</v>
      </c>
      <c r="I234" s="3">
        <v>37.5</v>
      </c>
    </row>
    <row r="235" spans="1:9" customFormat="1" ht="15" hidden="1">
      <c r="B235" s="2" t="s">
        <v>6</v>
      </c>
      <c r="C235" s="29" t="s">
        <v>352</v>
      </c>
      <c r="D235" s="29" t="s">
        <v>111</v>
      </c>
      <c r="E235" s="29" t="s">
        <v>353</v>
      </c>
      <c r="F235" s="30" t="e">
        <f>VLOOKUP(#REF!,[33]ОО!C:E,3,FALSE)</f>
        <v>#REF!</v>
      </c>
      <c r="G235" s="3">
        <v>11</v>
      </c>
      <c r="H235" s="3" t="s">
        <v>21</v>
      </c>
      <c r="I235" s="3">
        <v>33.5</v>
      </c>
    </row>
    <row r="236" spans="1:9" customFormat="1" ht="15" hidden="1">
      <c r="B236" s="2" t="s">
        <v>6</v>
      </c>
      <c r="C236" s="51" t="s">
        <v>272</v>
      </c>
      <c r="D236" s="29" t="s">
        <v>69</v>
      </c>
      <c r="E236" s="29" t="s">
        <v>17</v>
      </c>
      <c r="F236" s="30" t="e">
        <f>VLOOKUP(#REF!,[33]ОО!C:E,3,FALSE)</f>
        <v>#REF!</v>
      </c>
      <c r="G236" s="3">
        <v>11</v>
      </c>
      <c r="H236" s="3" t="s">
        <v>21</v>
      </c>
      <c r="I236" s="3">
        <v>33</v>
      </c>
    </row>
    <row r="237" spans="1:9" customFormat="1" ht="15" hidden="1">
      <c r="B237" s="2" t="s">
        <v>6</v>
      </c>
      <c r="C237" s="31" t="s">
        <v>269</v>
      </c>
      <c r="D237" s="32" t="s">
        <v>270</v>
      </c>
      <c r="E237" s="32" t="s">
        <v>28</v>
      </c>
      <c r="F237" s="30" t="e">
        <f>VLOOKUP(#REF!,[33]ОО!C:E,3,FALSE)</f>
        <v>#REF!</v>
      </c>
      <c r="G237" s="3">
        <v>11</v>
      </c>
      <c r="H237" s="3" t="s">
        <v>21</v>
      </c>
      <c r="I237" s="3">
        <v>28.5</v>
      </c>
    </row>
    <row r="238" spans="1:9" customFormat="1" ht="15" hidden="1">
      <c r="B238" s="2" t="s">
        <v>6</v>
      </c>
      <c r="C238" s="52" t="s">
        <v>88</v>
      </c>
      <c r="D238" s="29" t="s">
        <v>89</v>
      </c>
      <c r="E238" s="29" t="s">
        <v>90</v>
      </c>
      <c r="F238" s="30" t="e">
        <f>VLOOKUP(#REF!,[33]ОО!C:E,3,FALSE)</f>
        <v>#REF!</v>
      </c>
      <c r="G238" s="3">
        <v>11</v>
      </c>
      <c r="H238" s="3" t="s">
        <v>21</v>
      </c>
      <c r="I238" s="3">
        <v>27.5</v>
      </c>
    </row>
    <row r="239" spans="1:9" customFormat="1" ht="15" hidden="1">
      <c r="B239" s="2" t="s">
        <v>6</v>
      </c>
      <c r="C239" s="29" t="s">
        <v>281</v>
      </c>
      <c r="D239" s="29" t="s">
        <v>185</v>
      </c>
      <c r="E239" s="29" t="s">
        <v>17</v>
      </c>
      <c r="F239" s="30" t="e">
        <f>VLOOKUP(#REF!,[33]ОО!C:E,3,FALSE)</f>
        <v>#REF!</v>
      </c>
      <c r="G239" s="3">
        <v>11</v>
      </c>
      <c r="H239" s="3" t="s">
        <v>21</v>
      </c>
      <c r="I239" s="3">
        <v>27.5</v>
      </c>
    </row>
    <row r="240" spans="1:9" customFormat="1" ht="15" hidden="1">
      <c r="B240" s="2" t="s">
        <v>6</v>
      </c>
      <c r="C240" s="29" t="s">
        <v>273</v>
      </c>
      <c r="D240" s="29" t="s">
        <v>46</v>
      </c>
      <c r="E240" s="29" t="s">
        <v>93</v>
      </c>
      <c r="F240" s="30" t="e">
        <f>VLOOKUP(#REF!,[33]ОО!C:E,3,FALSE)</f>
        <v>#REF!</v>
      </c>
      <c r="G240" s="3">
        <v>11</v>
      </c>
      <c r="H240" s="3" t="s">
        <v>21</v>
      </c>
      <c r="I240" s="3">
        <v>25</v>
      </c>
    </row>
    <row r="241" spans="2:9" customFormat="1" ht="15" hidden="1">
      <c r="B241" s="2" t="s">
        <v>6</v>
      </c>
      <c r="C241" s="29" t="s">
        <v>354</v>
      </c>
      <c r="D241" s="29" t="s">
        <v>57</v>
      </c>
      <c r="E241" s="29" t="s">
        <v>17</v>
      </c>
      <c r="F241" s="30" t="e">
        <f>VLOOKUP(#REF!,[33]ОО!C:E,3,FALSE)</f>
        <v>#REF!</v>
      </c>
      <c r="G241" s="3">
        <v>11</v>
      </c>
      <c r="H241" s="3" t="s">
        <v>21</v>
      </c>
      <c r="I241" s="3">
        <v>22.5</v>
      </c>
    </row>
    <row r="242" spans="2:9" customFormat="1" ht="15" hidden="1">
      <c r="B242" s="2" t="s">
        <v>6</v>
      </c>
      <c r="C242" s="29" t="s">
        <v>355</v>
      </c>
      <c r="D242" s="29" t="s">
        <v>322</v>
      </c>
      <c r="E242" s="29" t="s">
        <v>28</v>
      </c>
      <c r="F242" s="30" t="e">
        <f>VLOOKUP(#REF!,[33]ОО!C:E,3,FALSE)</f>
        <v>#REF!</v>
      </c>
      <c r="G242" s="3">
        <v>11</v>
      </c>
      <c r="H242" s="3" t="s">
        <v>21</v>
      </c>
      <c r="I242" s="3">
        <v>15</v>
      </c>
    </row>
    <row r="243" spans="2:9" customFormat="1" ht="15" hidden="1">
      <c r="B243" s="2" t="s">
        <v>6</v>
      </c>
      <c r="C243" s="3" t="s">
        <v>356</v>
      </c>
      <c r="D243" s="3" t="s">
        <v>357</v>
      </c>
      <c r="E243" s="3" t="s">
        <v>81</v>
      </c>
      <c r="F243" s="30" t="e">
        <f>VLOOKUP(#REF!,[34]ОО!C:E,3,FALSE)</f>
        <v>#REF!</v>
      </c>
      <c r="G243" s="3">
        <v>9</v>
      </c>
      <c r="H243" s="3" t="s">
        <v>21</v>
      </c>
      <c r="I243" s="3">
        <v>0</v>
      </c>
    </row>
    <row r="244" spans="2:9" customFormat="1" ht="15" hidden="1">
      <c r="B244" s="2" t="s">
        <v>6</v>
      </c>
      <c r="C244" s="3" t="s">
        <v>358</v>
      </c>
      <c r="D244" s="3" t="s">
        <v>49</v>
      </c>
      <c r="E244" s="3" t="s">
        <v>138</v>
      </c>
      <c r="F244" s="30" t="e">
        <f>VLOOKUP(#REF!,[35]ОО!C:E,3,FALSE)</f>
        <v>#REF!</v>
      </c>
      <c r="G244" s="3">
        <v>10</v>
      </c>
      <c r="H244" s="3" t="s">
        <v>21</v>
      </c>
      <c r="I244" s="3">
        <v>101</v>
      </c>
    </row>
    <row r="245" spans="2:9" customFormat="1" ht="15" hidden="1">
      <c r="B245" s="2" t="s">
        <v>6</v>
      </c>
      <c r="C245" s="3" t="s">
        <v>359</v>
      </c>
      <c r="D245" s="3" t="s">
        <v>46</v>
      </c>
      <c r="E245" s="3" t="s">
        <v>93</v>
      </c>
      <c r="F245" s="30" t="e">
        <f>VLOOKUP(#REF!,[35]ОО!C:E,3,FALSE)</f>
        <v>#REF!</v>
      </c>
      <c r="G245" s="3">
        <v>10</v>
      </c>
      <c r="H245" s="3" t="s">
        <v>21</v>
      </c>
      <c r="I245" s="3">
        <v>101</v>
      </c>
    </row>
    <row r="246" spans="2:9" customFormat="1" ht="15" hidden="1">
      <c r="B246" s="2" t="s">
        <v>6</v>
      </c>
      <c r="C246" s="3" t="s">
        <v>360</v>
      </c>
      <c r="D246" s="3" t="s">
        <v>361</v>
      </c>
      <c r="E246" s="3" t="s">
        <v>362</v>
      </c>
      <c r="F246" s="30" t="e">
        <f>VLOOKUP(#REF!,[35]ОО!C:E,3,FALSE)</f>
        <v>#REF!</v>
      </c>
      <c r="G246" s="3">
        <v>10</v>
      </c>
      <c r="H246" s="3" t="s">
        <v>21</v>
      </c>
      <c r="I246" s="3">
        <v>22</v>
      </c>
    </row>
    <row r="247" spans="2:9" customFormat="1" ht="15" hidden="1">
      <c r="B247" s="53" t="s">
        <v>6</v>
      </c>
      <c r="C247" s="11" t="s">
        <v>363</v>
      </c>
      <c r="D247" s="11" t="s">
        <v>364</v>
      </c>
      <c r="E247" s="11" t="s">
        <v>130</v>
      </c>
      <c r="F247" s="54" t="e">
        <f>VLOOKUP(#REF!,[36]ОО!C:E,3,FALSE)</f>
        <v>#REF!</v>
      </c>
      <c r="G247" s="3">
        <v>9</v>
      </c>
      <c r="H247" s="3" t="s">
        <v>21</v>
      </c>
      <c r="I247" s="3">
        <v>20</v>
      </c>
    </row>
    <row r="248" spans="2:9" customFormat="1" ht="15" hidden="1">
      <c r="B248" s="53" t="s">
        <v>6</v>
      </c>
      <c r="C248" s="11" t="s">
        <v>365</v>
      </c>
      <c r="D248" s="11" t="s">
        <v>185</v>
      </c>
      <c r="E248" s="11" t="s">
        <v>366</v>
      </c>
      <c r="F248" s="54" t="e">
        <f>VLOOKUP(#REF!,[36]ОО!C:E,3,FALSE)</f>
        <v>#REF!</v>
      </c>
      <c r="G248" s="3">
        <v>9</v>
      </c>
      <c r="H248" s="3" t="s">
        <v>21</v>
      </c>
      <c r="I248" s="3">
        <v>14</v>
      </c>
    </row>
    <row r="249" spans="2:9" customFormat="1" ht="15" hidden="1">
      <c r="B249" s="53" t="s">
        <v>6</v>
      </c>
      <c r="C249" s="11" t="s">
        <v>218</v>
      </c>
      <c r="D249" s="11" t="s">
        <v>67</v>
      </c>
      <c r="E249" s="11" t="s">
        <v>219</v>
      </c>
      <c r="F249" s="54" t="e">
        <f>VLOOKUP(#REF!,[36]ОО!C:E,3,FALSE)</f>
        <v>#REF!</v>
      </c>
      <c r="G249" s="3">
        <v>9</v>
      </c>
      <c r="H249" s="3" t="s">
        <v>21</v>
      </c>
      <c r="I249" s="3">
        <v>11</v>
      </c>
    </row>
    <row r="250" spans="2:9" customFormat="1" ht="15" hidden="1">
      <c r="B250" s="53" t="s">
        <v>6</v>
      </c>
      <c r="C250" s="55" t="s">
        <v>367</v>
      </c>
      <c r="D250" s="11" t="s">
        <v>167</v>
      </c>
      <c r="E250" s="11" t="s">
        <v>265</v>
      </c>
      <c r="F250" s="54" t="e">
        <f>VLOOKUP(#REF!,[36]ОО!C:E,3,FALSE)</f>
        <v>#REF!</v>
      </c>
      <c r="G250" s="3">
        <v>9</v>
      </c>
      <c r="H250" s="3" t="s">
        <v>21</v>
      </c>
      <c r="I250" s="3">
        <v>8</v>
      </c>
    </row>
    <row r="251" spans="2:9" customFormat="1" ht="15" hidden="1">
      <c r="B251" s="53" t="s">
        <v>6</v>
      </c>
      <c r="C251" s="56" t="s">
        <v>368</v>
      </c>
      <c r="D251" s="57" t="s">
        <v>237</v>
      </c>
      <c r="E251" s="11" t="s">
        <v>28</v>
      </c>
      <c r="F251" s="54" t="e">
        <f>VLOOKUP(#REF!,[36]ОО!C:E,3,FALSE)</f>
        <v>#REF!</v>
      </c>
      <c r="G251" s="3">
        <v>9</v>
      </c>
      <c r="H251" s="3" t="s">
        <v>21</v>
      </c>
      <c r="I251" s="3">
        <v>3</v>
      </c>
    </row>
    <row r="252" spans="2:9" customFormat="1" ht="15" hidden="1">
      <c r="B252" s="2" t="s">
        <v>6</v>
      </c>
      <c r="C252" s="40" t="s">
        <v>201</v>
      </c>
      <c r="D252" s="40" t="s">
        <v>189</v>
      </c>
      <c r="E252" s="40" t="s">
        <v>87</v>
      </c>
      <c r="F252" s="30" t="e">
        <f>VLOOKUP(#REF!,[37]ОО!C:E,3,FALSE)</f>
        <v>#REF!</v>
      </c>
      <c r="G252" s="3">
        <v>10</v>
      </c>
      <c r="H252" s="3" t="s">
        <v>21</v>
      </c>
      <c r="I252" s="3">
        <v>25</v>
      </c>
    </row>
    <row r="253" spans="2:9" customFormat="1" ht="15" hidden="1">
      <c r="B253" s="2" t="s">
        <v>6</v>
      </c>
      <c r="C253" s="10" t="s">
        <v>369</v>
      </c>
      <c r="D253" s="10" t="s">
        <v>176</v>
      </c>
      <c r="E253" s="10" t="s">
        <v>370</v>
      </c>
      <c r="F253" s="30" t="e">
        <f>VLOOKUP(#REF!,[37]ОО!C:E,3,FALSE)</f>
        <v>#REF!</v>
      </c>
      <c r="G253" s="3">
        <v>10</v>
      </c>
      <c r="H253" s="3" t="s">
        <v>21</v>
      </c>
      <c r="I253" s="3">
        <v>5</v>
      </c>
    </row>
    <row r="254" spans="2:9" customFormat="1" ht="15" hidden="1">
      <c r="B254" s="53" t="s">
        <v>6</v>
      </c>
      <c r="C254" s="58" t="s">
        <v>371</v>
      </c>
      <c r="D254" s="11" t="s">
        <v>163</v>
      </c>
      <c r="E254" s="11" t="s">
        <v>58</v>
      </c>
      <c r="F254" s="30" t="e">
        <f>VLOOKUP(#REF!,[38]ОО!C:E,3,FALSE)</f>
        <v>#REF!</v>
      </c>
      <c r="G254" s="3">
        <v>11</v>
      </c>
      <c r="H254" s="3" t="s">
        <v>21</v>
      </c>
      <c r="I254" s="3">
        <v>35.5</v>
      </c>
    </row>
    <row r="255" spans="2:9" customFormat="1" ht="15" hidden="1">
      <c r="B255" s="53" t="s">
        <v>6</v>
      </c>
      <c r="C255" s="11" t="s">
        <v>372</v>
      </c>
      <c r="D255" s="11" t="s">
        <v>154</v>
      </c>
      <c r="E255" s="11" t="s">
        <v>124</v>
      </c>
      <c r="F255" s="30" t="e">
        <f>VLOOKUP(#REF!,[38]ОО!C:E,3,FALSE)</f>
        <v>#REF!</v>
      </c>
      <c r="G255" s="3">
        <v>11</v>
      </c>
      <c r="H255" s="3" t="s">
        <v>21</v>
      </c>
      <c r="I255" s="3">
        <v>26</v>
      </c>
    </row>
    <row r="256" spans="2:9" customFormat="1" ht="15" hidden="1">
      <c r="B256" s="53" t="s">
        <v>6</v>
      </c>
      <c r="C256" s="11" t="s">
        <v>373</v>
      </c>
      <c r="D256" s="11" t="s">
        <v>374</v>
      </c>
      <c r="E256" s="11" t="s">
        <v>214</v>
      </c>
      <c r="F256" s="30" t="e">
        <f>VLOOKUP(#REF!,[38]ОО!C:E,3,FALSE)</f>
        <v>#REF!</v>
      </c>
      <c r="G256" s="3">
        <v>11</v>
      </c>
      <c r="H256" s="3" t="s">
        <v>21</v>
      </c>
      <c r="I256" s="3">
        <v>25.5</v>
      </c>
    </row>
    <row r="257" spans="2:9" customFormat="1" ht="15" hidden="1">
      <c r="B257" s="53" t="s">
        <v>6</v>
      </c>
      <c r="C257" s="11" t="s">
        <v>375</v>
      </c>
      <c r="D257" s="11" t="s">
        <v>135</v>
      </c>
      <c r="E257" s="11" t="s">
        <v>93</v>
      </c>
      <c r="F257" s="30" t="e">
        <f>VLOOKUP(#REF!,[38]ОО!C:E,3,FALSE)</f>
        <v>#REF!</v>
      </c>
      <c r="G257" s="3">
        <v>11</v>
      </c>
      <c r="H257" s="3" t="s">
        <v>21</v>
      </c>
      <c r="I257" s="3">
        <v>12</v>
      </c>
    </row>
    <row r="258" spans="2:9" customFormat="1" ht="15" hidden="1">
      <c r="B258" s="53" t="s">
        <v>6</v>
      </c>
      <c r="C258" s="59" t="s">
        <v>64</v>
      </c>
      <c r="D258" s="11" t="s">
        <v>65</v>
      </c>
      <c r="E258" s="11" t="s">
        <v>17</v>
      </c>
      <c r="F258" s="30" t="e">
        <f>VLOOKUP(#REF!,[38]ОО!C:E,3,FALSE)</f>
        <v>#REF!</v>
      </c>
      <c r="G258" s="3">
        <v>11</v>
      </c>
      <c r="H258" s="3" t="s">
        <v>21</v>
      </c>
      <c r="I258" s="3">
        <v>10</v>
      </c>
    </row>
    <row r="259" spans="2:9" customFormat="1" ht="15" hidden="1">
      <c r="B259" s="53" t="s">
        <v>6</v>
      </c>
      <c r="C259" s="11" t="s">
        <v>247</v>
      </c>
      <c r="D259" s="11" t="s">
        <v>248</v>
      </c>
      <c r="E259" s="11" t="s">
        <v>106</v>
      </c>
      <c r="F259" s="30" t="e">
        <f>VLOOKUP(#REF!,[38]ОО!C:E,3,FALSE)</f>
        <v>#REF!</v>
      </c>
      <c r="G259" s="3">
        <v>11</v>
      </c>
      <c r="H259" s="3" t="s">
        <v>21</v>
      </c>
      <c r="I259" s="3">
        <v>6</v>
      </c>
    </row>
    <row r="260" spans="2:9" customFormat="1" ht="15" hidden="1">
      <c r="B260" s="2" t="s">
        <v>6</v>
      </c>
      <c r="C260" s="35" t="s">
        <v>376</v>
      </c>
      <c r="D260" s="10" t="s">
        <v>16</v>
      </c>
      <c r="E260" s="10" t="s">
        <v>17</v>
      </c>
      <c r="F260" s="30" t="e">
        <f>VLOOKUP(#REF!,[39]ОО!C:E,3,FALSE)</f>
        <v>#REF!</v>
      </c>
      <c r="G260" s="3">
        <v>7</v>
      </c>
      <c r="H260" s="3" t="s">
        <v>21</v>
      </c>
      <c r="I260" s="3">
        <v>7</v>
      </c>
    </row>
    <row r="261" spans="2:9" customFormat="1" ht="15" hidden="1">
      <c r="B261" s="2" t="s">
        <v>6</v>
      </c>
      <c r="C261" s="29" t="s">
        <v>377</v>
      </c>
      <c r="D261" s="29" t="s">
        <v>8</v>
      </c>
      <c r="E261" s="29" t="s">
        <v>293</v>
      </c>
      <c r="F261" s="30" t="e">
        <f>VLOOKUP(#REF!,[39]ОО!C:E,3,FALSE)</f>
        <v>#REF!</v>
      </c>
      <c r="G261" s="3">
        <v>7</v>
      </c>
      <c r="H261" s="3" t="s">
        <v>21</v>
      </c>
      <c r="I261" s="3">
        <v>7</v>
      </c>
    </row>
    <row r="262" spans="2:9" customFormat="1" ht="15" hidden="1">
      <c r="B262" s="2" t="s">
        <v>6</v>
      </c>
      <c r="C262" s="10" t="s">
        <v>378</v>
      </c>
      <c r="D262" s="10" t="s">
        <v>84</v>
      </c>
      <c r="E262" s="10" t="s">
        <v>232</v>
      </c>
      <c r="F262" s="30" t="e">
        <f>VLOOKUP(#REF!,[39]ОО!C:E,3,FALSE)</f>
        <v>#REF!</v>
      </c>
      <c r="G262" s="3">
        <v>7</v>
      </c>
      <c r="H262" s="3" t="s">
        <v>21</v>
      </c>
      <c r="I262" s="3">
        <v>0</v>
      </c>
    </row>
    <row r="263" spans="2:9" customFormat="1" ht="15" hidden="1">
      <c r="B263" s="2" t="s">
        <v>6</v>
      </c>
      <c r="C263" s="40" t="s">
        <v>379</v>
      </c>
      <c r="D263" s="40" t="s">
        <v>84</v>
      </c>
      <c r="E263" s="40" t="s">
        <v>93</v>
      </c>
      <c r="F263" s="30" t="e">
        <f>VLOOKUP(#REF!,[39]ОО!C:E,3,FALSE)</f>
        <v>#REF!</v>
      </c>
      <c r="G263" s="3">
        <v>7</v>
      </c>
      <c r="H263" s="3" t="s">
        <v>21</v>
      </c>
      <c r="I263" s="3">
        <v>0</v>
      </c>
    </row>
    <row r="264" spans="2:9" customFormat="1" ht="15" hidden="1">
      <c r="B264" s="2" t="s">
        <v>6</v>
      </c>
      <c r="C264" s="62" t="s">
        <v>7</v>
      </c>
      <c r="D264" s="35" t="s">
        <v>8</v>
      </c>
      <c r="E264" s="61" t="s">
        <v>9</v>
      </c>
      <c r="F264" s="30" t="e">
        <f>VLOOKUP(#REF!,[39]ОО!C:E,3,FALSE)</f>
        <v>#REF!</v>
      </c>
      <c r="G264" s="3">
        <v>7</v>
      </c>
      <c r="H264" s="3" t="s">
        <v>21</v>
      </c>
      <c r="I264" s="3">
        <v>0</v>
      </c>
    </row>
    <row r="265" spans="2:9" customFormat="1" ht="15" hidden="1">
      <c r="B265" s="2" t="s">
        <v>6</v>
      </c>
      <c r="C265" s="10" t="s">
        <v>380</v>
      </c>
      <c r="D265" s="10" t="s">
        <v>8</v>
      </c>
      <c r="E265" s="10" t="s">
        <v>216</v>
      </c>
      <c r="F265" s="63" t="e">
        <f>VLOOKUP(#REF!,[39]ОО!C:E,3,FALSE)</f>
        <v>#REF!</v>
      </c>
      <c r="G265" s="3">
        <v>7</v>
      </c>
      <c r="H265" s="3" t="s">
        <v>21</v>
      </c>
      <c r="I265" s="3">
        <v>0</v>
      </c>
    </row>
    <row r="266" spans="2:9" customFormat="1" ht="15" hidden="1">
      <c r="B266" s="2" t="s">
        <v>6</v>
      </c>
      <c r="C266" s="10" t="s">
        <v>381</v>
      </c>
      <c r="D266" s="10" t="s">
        <v>382</v>
      </c>
      <c r="E266" s="10" t="s">
        <v>257</v>
      </c>
      <c r="F266" s="30" t="e">
        <f>VLOOKUP(#REF!,[40]ОО!C:E,3,FALSE)</f>
        <v>#REF!</v>
      </c>
      <c r="G266" s="3">
        <v>8</v>
      </c>
      <c r="H266" s="3" t="s">
        <v>21</v>
      </c>
      <c r="I266" s="3">
        <v>9</v>
      </c>
    </row>
    <row r="267" spans="2:9" customFormat="1" ht="15" hidden="1">
      <c r="B267" s="2" t="s">
        <v>6</v>
      </c>
      <c r="C267" s="60" t="s">
        <v>383</v>
      </c>
      <c r="D267" s="46" t="s">
        <v>384</v>
      </c>
      <c r="E267" s="10" t="s">
        <v>385</v>
      </c>
      <c r="F267" s="30" t="e">
        <f>VLOOKUP(#REF!,[40]ОО!C:E,3,FALSE)</f>
        <v>#REF!</v>
      </c>
      <c r="G267" s="3">
        <v>8</v>
      </c>
      <c r="H267" s="3" t="s">
        <v>21</v>
      </c>
      <c r="I267" s="3">
        <v>5</v>
      </c>
    </row>
    <row r="268" spans="2:9" customFormat="1" ht="15" hidden="1">
      <c r="B268" s="2" t="s">
        <v>6</v>
      </c>
      <c r="C268" s="10" t="s">
        <v>386</v>
      </c>
      <c r="D268" s="10" t="s">
        <v>183</v>
      </c>
      <c r="E268" s="10" t="s">
        <v>93</v>
      </c>
      <c r="F268" s="30" t="e">
        <f>VLOOKUP(#REF!,[40]ОО!C:E,3,FALSE)</f>
        <v>#REF!</v>
      </c>
      <c r="G268" s="3">
        <v>8</v>
      </c>
      <c r="H268" s="3" t="s">
        <v>21</v>
      </c>
      <c r="I268" s="3">
        <v>0</v>
      </c>
    </row>
    <row r="269" spans="2:9" customFormat="1" ht="15" hidden="1">
      <c r="B269" s="2" t="s">
        <v>6</v>
      </c>
      <c r="C269" s="10" t="s">
        <v>387</v>
      </c>
      <c r="D269" s="10" t="s">
        <v>75</v>
      </c>
      <c r="E269" s="10" t="s">
        <v>93</v>
      </c>
      <c r="F269" s="30" t="e">
        <f>VLOOKUP(#REF!,[40]ОО!C:E,3,FALSE)</f>
        <v>#REF!</v>
      </c>
      <c r="G269" s="3">
        <v>8</v>
      </c>
      <c r="H269" s="3" t="s">
        <v>21</v>
      </c>
      <c r="I269" s="3">
        <v>0</v>
      </c>
    </row>
    <row r="270" spans="2:9" customFormat="1" ht="15" hidden="1">
      <c r="B270" s="2" t="s">
        <v>6</v>
      </c>
      <c r="C270" s="10" t="s">
        <v>102</v>
      </c>
      <c r="D270" s="10" t="s">
        <v>103</v>
      </c>
      <c r="E270" s="10" t="s">
        <v>50</v>
      </c>
      <c r="F270" s="30" t="e">
        <f>VLOOKUP(#REF!,[40]ОО!C:E,3,FALSE)</f>
        <v>#REF!</v>
      </c>
      <c r="G270" s="3">
        <v>8</v>
      </c>
      <c r="H270" s="3" t="s">
        <v>21</v>
      </c>
      <c r="I270" s="3">
        <v>0</v>
      </c>
    </row>
    <row r="271" spans="2:9" customFormat="1" ht="15" hidden="1">
      <c r="B271" s="2" t="s">
        <v>6</v>
      </c>
      <c r="C271" s="10" t="s">
        <v>388</v>
      </c>
      <c r="D271" s="10" t="s">
        <v>69</v>
      </c>
      <c r="E271" s="10" t="s">
        <v>70</v>
      </c>
      <c r="F271" s="30" t="e">
        <f>VLOOKUP(#REF!,[40]ОО!C:E,3,FALSE)</f>
        <v>#REF!</v>
      </c>
      <c r="G271" s="3">
        <v>8</v>
      </c>
      <c r="H271" s="3" t="s">
        <v>21</v>
      </c>
      <c r="I271" s="3">
        <v>0</v>
      </c>
    </row>
    <row r="272" spans="2:9" customFormat="1" ht="15" hidden="1">
      <c r="B272" s="2" t="s">
        <v>6</v>
      </c>
      <c r="C272" s="10" t="s">
        <v>194</v>
      </c>
      <c r="D272" s="10" t="s">
        <v>195</v>
      </c>
      <c r="E272" s="10" t="s">
        <v>81</v>
      </c>
      <c r="F272" s="30" t="e">
        <f>VLOOKUP(#REF!,[41]ОО!C:E,3,FALSE)</f>
        <v>#REF!</v>
      </c>
      <c r="G272" s="3">
        <v>9</v>
      </c>
      <c r="H272" s="3" t="s">
        <v>21</v>
      </c>
      <c r="I272" s="3">
        <v>7</v>
      </c>
    </row>
    <row r="273" spans="2:9" customFormat="1" ht="15" hidden="1">
      <c r="B273" s="2" t="s">
        <v>6</v>
      </c>
      <c r="C273" s="10" t="s">
        <v>367</v>
      </c>
      <c r="D273" s="10" t="s">
        <v>167</v>
      </c>
      <c r="E273" s="10" t="s">
        <v>265</v>
      </c>
      <c r="F273" s="30" t="e">
        <f>VLOOKUP(#REF!,[41]ОО!C:E,3,FALSE)</f>
        <v>#REF!</v>
      </c>
      <c r="G273" s="3">
        <v>9</v>
      </c>
      <c r="H273" s="3" t="s">
        <v>21</v>
      </c>
      <c r="I273" s="3">
        <v>4</v>
      </c>
    </row>
    <row r="274" spans="2:9" customFormat="1" ht="15" hidden="1">
      <c r="B274" s="2" t="s">
        <v>6</v>
      </c>
      <c r="C274" s="10" t="s">
        <v>390</v>
      </c>
      <c r="D274" s="10" t="s">
        <v>391</v>
      </c>
      <c r="E274" s="10" t="s">
        <v>216</v>
      </c>
      <c r="F274" s="30" t="e">
        <f>VLOOKUP(#REF!,[41]ОО!C:E,3,FALSE)</f>
        <v>#REF!</v>
      </c>
      <c r="G274" s="3">
        <v>9</v>
      </c>
      <c r="H274" s="3" t="s">
        <v>21</v>
      </c>
      <c r="I274" s="3">
        <v>0</v>
      </c>
    </row>
    <row r="275" spans="2:9" customFormat="1" ht="15" hidden="1">
      <c r="B275" s="2" t="s">
        <v>6</v>
      </c>
      <c r="C275" s="10" t="s">
        <v>392</v>
      </c>
      <c r="D275" s="10" t="s">
        <v>393</v>
      </c>
      <c r="E275" s="10" t="s">
        <v>243</v>
      </c>
      <c r="F275" s="30" t="e">
        <f>VLOOKUP(#REF!,[41]ОО!C:E,3,FALSE)</f>
        <v>#REF!</v>
      </c>
      <c r="G275" s="3">
        <v>9</v>
      </c>
      <c r="H275" s="3" t="s">
        <v>21</v>
      </c>
      <c r="I275" s="3">
        <v>0</v>
      </c>
    </row>
    <row r="276" spans="2:9" customFormat="1" ht="15" hidden="1">
      <c r="B276" s="2" t="s">
        <v>6</v>
      </c>
      <c r="C276" s="48" t="s">
        <v>394</v>
      </c>
      <c r="D276" s="48" t="s">
        <v>117</v>
      </c>
      <c r="E276" s="48" t="s">
        <v>28</v>
      </c>
      <c r="F276" s="30" t="e">
        <f>VLOOKUP(#REF!,[41]ОО!C:E,3,FALSE)</f>
        <v>#REF!</v>
      </c>
      <c r="G276" s="3">
        <v>9</v>
      </c>
      <c r="H276" s="3" t="s">
        <v>21</v>
      </c>
      <c r="I276" s="3">
        <v>0</v>
      </c>
    </row>
    <row r="277" spans="2:9" customFormat="1" ht="15" hidden="1">
      <c r="B277" s="2" t="s">
        <v>6</v>
      </c>
      <c r="C277" s="10" t="s">
        <v>317</v>
      </c>
      <c r="D277" s="10" t="s">
        <v>318</v>
      </c>
      <c r="E277" s="10" t="s">
        <v>28</v>
      </c>
      <c r="F277" s="30" t="e">
        <f>VLOOKUP(#REF!,[41]ОО!C:E,3,FALSE)</f>
        <v>#REF!</v>
      </c>
      <c r="G277" s="3">
        <v>9</v>
      </c>
      <c r="H277" s="3" t="s">
        <v>21</v>
      </c>
      <c r="I277" s="3">
        <v>0</v>
      </c>
    </row>
    <row r="278" spans="2:9" customFormat="1" ht="15" hidden="1">
      <c r="B278" s="2" t="s">
        <v>6</v>
      </c>
      <c r="C278" s="10" t="s">
        <v>395</v>
      </c>
      <c r="D278" s="10" t="s">
        <v>126</v>
      </c>
      <c r="E278" s="10" t="s">
        <v>127</v>
      </c>
      <c r="F278" s="63" t="e">
        <f>VLOOKUP(#REF!,[41]ОО!C:E,3,FALSE)</f>
        <v>#REF!</v>
      </c>
      <c r="G278" s="3">
        <v>9</v>
      </c>
      <c r="H278" s="3" t="s">
        <v>21</v>
      </c>
      <c r="I278" s="3">
        <v>0</v>
      </c>
    </row>
    <row r="279" spans="2:9" customFormat="1" ht="15" hidden="1">
      <c r="B279" s="2" t="s">
        <v>6</v>
      </c>
      <c r="C279" s="10" t="s">
        <v>396</v>
      </c>
      <c r="D279" s="10" t="s">
        <v>84</v>
      </c>
      <c r="E279" s="10" t="s">
        <v>124</v>
      </c>
      <c r="F279" s="30" t="e">
        <f>VLOOKUP(#REF!,[42]ОО!C:E,3,FALSE)</f>
        <v>#REF!</v>
      </c>
      <c r="G279" s="3">
        <v>10</v>
      </c>
      <c r="H279" s="3" t="s">
        <v>21</v>
      </c>
      <c r="I279" s="3">
        <v>7</v>
      </c>
    </row>
    <row r="280" spans="2:9" customFormat="1" ht="15" hidden="1">
      <c r="B280" s="2" t="s">
        <v>6</v>
      </c>
      <c r="C280" s="10" t="s">
        <v>397</v>
      </c>
      <c r="D280" s="10" t="s">
        <v>60</v>
      </c>
      <c r="E280" s="10" t="s">
        <v>216</v>
      </c>
      <c r="F280" s="30" t="e">
        <f>VLOOKUP(#REF!,[42]ОО!C:E,3,FALSE)</f>
        <v>#REF!</v>
      </c>
      <c r="G280" s="3">
        <v>10</v>
      </c>
      <c r="H280" s="3" t="s">
        <v>21</v>
      </c>
      <c r="I280" s="3">
        <v>1</v>
      </c>
    </row>
    <row r="281" spans="2:9" customFormat="1" ht="15" hidden="1">
      <c r="B281" s="2" t="s">
        <v>6</v>
      </c>
      <c r="C281" s="10" t="s">
        <v>131</v>
      </c>
      <c r="D281" s="10" t="s">
        <v>27</v>
      </c>
      <c r="E281" s="10" t="s">
        <v>17</v>
      </c>
      <c r="F281" s="30" t="e">
        <f>VLOOKUP(#REF!,[42]ОО!C:E,3,FALSE)</f>
        <v>#REF!</v>
      </c>
      <c r="G281" s="3">
        <v>10</v>
      </c>
      <c r="H281" s="3" t="s">
        <v>21</v>
      </c>
      <c r="I281" s="3">
        <v>0</v>
      </c>
    </row>
    <row r="282" spans="2:9" customFormat="1" ht="15" hidden="1">
      <c r="B282" s="2" t="s">
        <v>6</v>
      </c>
      <c r="C282" s="10" t="s">
        <v>398</v>
      </c>
      <c r="D282" s="10" t="s">
        <v>399</v>
      </c>
      <c r="E282" s="10" t="s">
        <v>81</v>
      </c>
      <c r="F282" s="30" t="e">
        <f>VLOOKUP(#REF!,[42]ОО!C:E,3,FALSE)</f>
        <v>#REF!</v>
      </c>
      <c r="G282" s="3">
        <v>10</v>
      </c>
      <c r="H282" s="3" t="s">
        <v>21</v>
      </c>
      <c r="I282" s="3">
        <v>0</v>
      </c>
    </row>
    <row r="283" spans="2:9" customFormat="1" ht="15" hidden="1">
      <c r="B283" s="2" t="s">
        <v>6</v>
      </c>
      <c r="C283" s="10" t="s">
        <v>400</v>
      </c>
      <c r="D283" s="10" t="s">
        <v>188</v>
      </c>
      <c r="E283" s="10" t="s">
        <v>216</v>
      </c>
      <c r="F283" s="30" t="e">
        <f>VLOOKUP(#REF!,[42]ОО!C:E,3,FALSE)</f>
        <v>#REF!</v>
      </c>
      <c r="G283" s="3">
        <v>10</v>
      </c>
      <c r="H283" s="3" t="s">
        <v>21</v>
      </c>
      <c r="I283" s="3">
        <v>0</v>
      </c>
    </row>
    <row r="284" spans="2:9" customFormat="1" ht="15" hidden="1">
      <c r="B284" s="2" t="s">
        <v>6</v>
      </c>
      <c r="C284" s="10" t="s">
        <v>401</v>
      </c>
      <c r="D284" s="10" t="s">
        <v>49</v>
      </c>
      <c r="E284" s="10" t="s">
        <v>168</v>
      </c>
      <c r="F284" s="30" t="e">
        <f>VLOOKUP(#REF!,[43]ОО!C:E,3,FALSE)</f>
        <v>#REF!</v>
      </c>
      <c r="G284" s="3">
        <v>11</v>
      </c>
      <c r="H284" s="3" t="s">
        <v>21</v>
      </c>
      <c r="I284" s="3">
        <v>13</v>
      </c>
    </row>
    <row r="285" spans="2:9" customFormat="1" ht="15" hidden="1">
      <c r="B285" s="2" t="s">
        <v>6</v>
      </c>
      <c r="C285" s="10" t="s">
        <v>402</v>
      </c>
      <c r="D285" s="10" t="s">
        <v>403</v>
      </c>
      <c r="E285" s="10" t="s">
        <v>53</v>
      </c>
      <c r="F285" s="30" t="e">
        <f>VLOOKUP(#REF!,[43]ОО!C:E,3,FALSE)</f>
        <v>#REF!</v>
      </c>
      <c r="G285" s="3">
        <v>11</v>
      </c>
      <c r="H285" s="3" t="s">
        <v>21</v>
      </c>
      <c r="I285" s="3">
        <v>13</v>
      </c>
    </row>
    <row r="286" spans="2:9" customFormat="1" ht="15" hidden="1">
      <c r="B286" s="2" t="s">
        <v>6</v>
      </c>
      <c r="C286" s="48" t="s">
        <v>404</v>
      </c>
      <c r="D286" s="48" t="s">
        <v>189</v>
      </c>
      <c r="E286" s="48" t="s">
        <v>243</v>
      </c>
      <c r="F286" s="30" t="e">
        <f>VLOOKUP(#REF!,[43]ОО!C:E,3,FALSE)</f>
        <v>#REF!</v>
      </c>
      <c r="G286" s="3">
        <v>11</v>
      </c>
      <c r="H286" s="3" t="s">
        <v>21</v>
      </c>
      <c r="I286" s="3">
        <v>7</v>
      </c>
    </row>
    <row r="287" spans="2:9" customFormat="1" ht="15" hidden="1">
      <c r="B287" s="2" t="s">
        <v>6</v>
      </c>
      <c r="C287" s="10" t="s">
        <v>86</v>
      </c>
      <c r="D287" s="10" t="s">
        <v>49</v>
      </c>
      <c r="E287" s="10" t="s">
        <v>87</v>
      </c>
      <c r="F287" s="30" t="e">
        <f>VLOOKUP(#REF!,[43]ОО!C:E,3,FALSE)</f>
        <v>#REF!</v>
      </c>
      <c r="G287" s="3">
        <v>11</v>
      </c>
      <c r="H287" s="3" t="s">
        <v>21</v>
      </c>
      <c r="I287" s="3">
        <v>0</v>
      </c>
    </row>
    <row r="288" spans="2:9" customFormat="1" ht="15" hidden="1">
      <c r="B288" s="2" t="s">
        <v>6</v>
      </c>
      <c r="C288" s="10" t="s">
        <v>48</v>
      </c>
      <c r="D288" s="10" t="s">
        <v>49</v>
      </c>
      <c r="E288" s="10" t="s">
        <v>50</v>
      </c>
      <c r="F288" s="30" t="e">
        <f>VLOOKUP(#REF!,[43]ОО!C:E,3,FALSE)</f>
        <v>#REF!</v>
      </c>
      <c r="G288" s="3">
        <v>11</v>
      </c>
      <c r="H288" s="3" t="s">
        <v>21</v>
      </c>
      <c r="I288" s="3">
        <v>0</v>
      </c>
    </row>
    <row r="289" spans="2:9" customFormat="1" ht="15" hidden="1">
      <c r="B289" s="2" t="s">
        <v>6</v>
      </c>
      <c r="C289" s="10" t="s">
        <v>278</v>
      </c>
      <c r="D289" s="10" t="s">
        <v>103</v>
      </c>
      <c r="E289" s="10" t="s">
        <v>133</v>
      </c>
      <c r="F289" s="30" t="e">
        <f>VLOOKUP(#REF!,[43]ОО!C:E,3,FALSE)</f>
        <v>#REF!</v>
      </c>
      <c r="G289" s="3">
        <v>11</v>
      </c>
      <c r="H289" s="3" t="s">
        <v>21</v>
      </c>
      <c r="I289" s="3">
        <v>0</v>
      </c>
    </row>
    <row r="290" spans="2:9" customFormat="1" ht="15" hidden="1">
      <c r="B290" s="2" t="s">
        <v>6</v>
      </c>
      <c r="C290" s="10" t="s">
        <v>281</v>
      </c>
      <c r="D290" s="10" t="s">
        <v>282</v>
      </c>
      <c r="E290" s="10" t="s">
        <v>19</v>
      </c>
      <c r="F290" s="30" t="e">
        <f>VLOOKUP(#REF!,[43]ОО!C:E,3,FALSE)</f>
        <v>#REF!</v>
      </c>
      <c r="G290" s="3">
        <v>11</v>
      </c>
      <c r="H290" s="3" t="s">
        <v>21</v>
      </c>
      <c r="I290" s="3">
        <v>0</v>
      </c>
    </row>
    <row r="291" spans="2:9" customFormat="1" ht="15" hidden="1">
      <c r="B291" s="2" t="s">
        <v>6</v>
      </c>
      <c r="C291" s="10" t="s">
        <v>405</v>
      </c>
      <c r="D291" s="10" t="s">
        <v>176</v>
      </c>
      <c r="E291" s="10" t="s">
        <v>28</v>
      </c>
      <c r="F291" s="63" t="e">
        <f>VLOOKUP(#REF!,[43]ОО!C:E,3,FALSE)</f>
        <v>#REF!</v>
      </c>
      <c r="G291" s="3">
        <v>11</v>
      </c>
      <c r="H291" s="3" t="s">
        <v>21</v>
      </c>
      <c r="I291" s="3">
        <v>0</v>
      </c>
    </row>
    <row r="292" spans="2:9" customFormat="1" ht="15" hidden="1">
      <c r="B292" s="2" t="s">
        <v>6</v>
      </c>
      <c r="C292" s="10" t="s">
        <v>406</v>
      </c>
      <c r="D292" s="10" t="s">
        <v>407</v>
      </c>
      <c r="E292" s="10" t="s">
        <v>265</v>
      </c>
      <c r="F292" s="30" t="e">
        <f>VLOOKUP(#REF!,[44]ОО!C:E,3,FALSE)</f>
        <v>#REF!</v>
      </c>
      <c r="G292" s="3">
        <v>7</v>
      </c>
      <c r="H292" s="3" t="s">
        <v>21</v>
      </c>
      <c r="I292" s="3">
        <v>35</v>
      </c>
    </row>
    <row r="293" spans="2:9" customFormat="1" ht="15" hidden="1">
      <c r="B293" s="2" t="s">
        <v>6</v>
      </c>
      <c r="C293" s="33" t="s">
        <v>147</v>
      </c>
      <c r="D293" s="34" t="s">
        <v>148</v>
      </c>
      <c r="E293" s="34" t="s">
        <v>149</v>
      </c>
      <c r="F293" s="30" t="e">
        <f>VLOOKUP(#REF!,[44]ОО!C:E,3,FALSE)</f>
        <v>#REF!</v>
      </c>
      <c r="G293" s="3">
        <v>7</v>
      </c>
      <c r="H293" s="3" t="s">
        <v>21</v>
      </c>
      <c r="I293" s="3">
        <v>34</v>
      </c>
    </row>
    <row r="294" spans="2:9" customFormat="1" ht="15" hidden="1">
      <c r="B294" s="2" t="s">
        <v>6</v>
      </c>
      <c r="C294" s="40" t="s">
        <v>26</v>
      </c>
      <c r="D294" s="40" t="s">
        <v>27</v>
      </c>
      <c r="E294" s="40" t="s">
        <v>28</v>
      </c>
      <c r="F294" s="30" t="e">
        <f>VLOOKUP(#REF!,[44]ОО!C:E,3,FALSE)</f>
        <v>#REF!</v>
      </c>
      <c r="G294" s="3">
        <v>7</v>
      </c>
      <c r="H294" s="3" t="s">
        <v>21</v>
      </c>
      <c r="I294" s="3">
        <v>29.5</v>
      </c>
    </row>
    <row r="295" spans="2:9" customFormat="1" ht="15" hidden="1">
      <c r="B295" s="2" t="s">
        <v>6</v>
      </c>
      <c r="C295" s="10" t="s">
        <v>408</v>
      </c>
      <c r="D295" s="10" t="s">
        <v>308</v>
      </c>
      <c r="E295" s="10" t="s">
        <v>73</v>
      </c>
      <c r="F295" s="30" t="e">
        <f>VLOOKUP(#REF!,[44]ОО!C:E,3,FALSE)</f>
        <v>#REF!</v>
      </c>
      <c r="G295" s="3">
        <v>7</v>
      </c>
      <c r="H295" s="3" t="s">
        <v>21</v>
      </c>
      <c r="I295" s="3">
        <v>29.5</v>
      </c>
    </row>
    <row r="296" spans="2:9" customFormat="1" ht="15" hidden="1">
      <c r="B296" s="2" t="s">
        <v>6</v>
      </c>
      <c r="C296" s="10" t="s">
        <v>225</v>
      </c>
      <c r="D296" s="10" t="s">
        <v>8</v>
      </c>
      <c r="E296" s="10" t="s">
        <v>53</v>
      </c>
      <c r="F296" s="30" t="e">
        <f>VLOOKUP(#REF!,[44]ОО!C:E,3,FALSE)</f>
        <v>#REF!</v>
      </c>
      <c r="G296" s="3">
        <v>7</v>
      </c>
      <c r="H296" s="3" t="s">
        <v>21</v>
      </c>
      <c r="I296" s="3">
        <v>26.5</v>
      </c>
    </row>
    <row r="297" spans="2:9" customFormat="1" ht="15" hidden="1">
      <c r="B297" s="2" t="s">
        <v>6</v>
      </c>
      <c r="C297" s="10" t="s">
        <v>409</v>
      </c>
      <c r="D297" s="10" t="s">
        <v>270</v>
      </c>
      <c r="E297" s="10" t="s">
        <v>73</v>
      </c>
      <c r="F297" s="30" t="e">
        <f>VLOOKUP(#REF!,[44]ОО!C:E,3,FALSE)</f>
        <v>#REF!</v>
      </c>
      <c r="G297" s="3">
        <v>7</v>
      </c>
      <c r="H297" s="3" t="s">
        <v>21</v>
      </c>
      <c r="I297" s="3">
        <v>23</v>
      </c>
    </row>
    <row r="298" spans="2:9" customFormat="1" ht="15" hidden="1">
      <c r="B298" s="2" t="s">
        <v>6</v>
      </c>
      <c r="C298" s="31" t="s">
        <v>98</v>
      </c>
      <c r="D298" s="32" t="s">
        <v>99</v>
      </c>
      <c r="E298" s="32" t="s">
        <v>17</v>
      </c>
      <c r="F298" s="30" t="e">
        <f>VLOOKUP(#REF!,[44]ОО!C:E,3,FALSE)</f>
        <v>#REF!</v>
      </c>
      <c r="G298" s="3">
        <v>7</v>
      </c>
      <c r="H298" s="3" t="s">
        <v>21</v>
      </c>
      <c r="I298" s="3">
        <v>23</v>
      </c>
    </row>
    <row r="299" spans="2:9" customFormat="1" ht="15" hidden="1">
      <c r="B299" s="2" t="s">
        <v>6</v>
      </c>
      <c r="C299" s="40" t="s">
        <v>410</v>
      </c>
      <c r="D299" s="40" t="s">
        <v>411</v>
      </c>
      <c r="E299" s="40" t="s">
        <v>31</v>
      </c>
      <c r="F299" s="30" t="e">
        <f>VLOOKUP(#REF!,[44]ОО!C:E,3,FALSE)</f>
        <v>#REF!</v>
      </c>
      <c r="G299" s="3">
        <v>7</v>
      </c>
      <c r="H299" s="3" t="s">
        <v>21</v>
      </c>
      <c r="I299" s="3">
        <v>22.5</v>
      </c>
    </row>
    <row r="300" spans="2:9" customFormat="1" ht="15" hidden="1">
      <c r="B300" s="2" t="s">
        <v>6</v>
      </c>
      <c r="C300" s="10" t="s">
        <v>412</v>
      </c>
      <c r="D300" s="10" t="s">
        <v>413</v>
      </c>
      <c r="E300" s="10" t="s">
        <v>243</v>
      </c>
      <c r="F300" s="30" t="e">
        <f>VLOOKUP(#REF!,[44]ОО!C:E,3,FALSE)</f>
        <v>#REF!</v>
      </c>
      <c r="G300" s="3">
        <v>7</v>
      </c>
      <c r="H300" s="3" t="s">
        <v>21</v>
      </c>
      <c r="I300" s="3">
        <v>18.5</v>
      </c>
    </row>
    <row r="301" spans="2:9" customFormat="1" ht="15" hidden="1">
      <c r="B301" s="2" t="s">
        <v>6</v>
      </c>
      <c r="C301" s="10" t="s">
        <v>414</v>
      </c>
      <c r="D301" s="10" t="s">
        <v>114</v>
      </c>
      <c r="E301" s="10" t="s">
        <v>106</v>
      </c>
      <c r="F301" s="30" t="e">
        <f>VLOOKUP(#REF!,[44]ОО!C:E,3,FALSE)</f>
        <v>#REF!</v>
      </c>
      <c r="G301" s="3">
        <v>7</v>
      </c>
      <c r="H301" s="3" t="s">
        <v>21</v>
      </c>
      <c r="I301" s="3">
        <v>17.5</v>
      </c>
    </row>
    <row r="302" spans="2:9" customFormat="1" ht="15" hidden="1">
      <c r="B302" s="2" t="s">
        <v>6</v>
      </c>
      <c r="C302" s="10" t="s">
        <v>415</v>
      </c>
      <c r="D302" s="10" t="s">
        <v>16</v>
      </c>
      <c r="E302" s="10" t="s">
        <v>106</v>
      </c>
      <c r="F302" s="30" t="e">
        <f>VLOOKUP(#REF!,[45]ОО!C:E,3,FALSE)</f>
        <v>#REF!</v>
      </c>
      <c r="G302" s="3">
        <v>8</v>
      </c>
      <c r="H302" s="3" t="s">
        <v>21</v>
      </c>
      <c r="I302" s="3">
        <v>29.5</v>
      </c>
    </row>
    <row r="303" spans="2:9" customFormat="1" ht="15" hidden="1">
      <c r="B303" s="2" t="s">
        <v>6</v>
      </c>
      <c r="C303" s="10" t="s">
        <v>100</v>
      </c>
      <c r="D303" s="10" t="s">
        <v>101</v>
      </c>
      <c r="E303" s="10" t="s">
        <v>31</v>
      </c>
      <c r="F303" s="30" t="e">
        <f>VLOOKUP(#REF!,[45]ОО!C:E,3,FALSE)</f>
        <v>#REF!</v>
      </c>
      <c r="G303" s="3">
        <v>8</v>
      </c>
      <c r="H303" s="3" t="s">
        <v>21</v>
      </c>
      <c r="I303" s="3">
        <v>28.5</v>
      </c>
    </row>
    <row r="304" spans="2:9" customFormat="1" ht="15" hidden="1">
      <c r="B304" s="2" t="s">
        <v>6</v>
      </c>
      <c r="C304" s="10" t="s">
        <v>416</v>
      </c>
      <c r="D304" s="10" t="s">
        <v>65</v>
      </c>
      <c r="E304" s="10" t="s">
        <v>31</v>
      </c>
      <c r="F304" s="30" t="e">
        <f>VLOOKUP(#REF!,[45]ОО!C:E,3,FALSE)</f>
        <v>#REF!</v>
      </c>
      <c r="G304" s="3">
        <v>8</v>
      </c>
      <c r="H304" s="3" t="s">
        <v>21</v>
      </c>
      <c r="I304" s="3">
        <v>28.5</v>
      </c>
    </row>
    <row r="305" spans="2:9" customFormat="1" ht="15" hidden="1">
      <c r="B305" s="2" t="s">
        <v>6</v>
      </c>
      <c r="C305" s="10" t="s">
        <v>417</v>
      </c>
      <c r="D305" s="10" t="s">
        <v>135</v>
      </c>
      <c r="E305" s="10" t="s">
        <v>47</v>
      </c>
      <c r="F305" s="30" t="e">
        <f>VLOOKUP(#REF!,[45]ОО!C:E,3,FALSE)</f>
        <v>#REF!</v>
      </c>
      <c r="G305" s="3">
        <v>8</v>
      </c>
      <c r="H305" s="3" t="s">
        <v>21</v>
      </c>
      <c r="I305" s="3">
        <v>27</v>
      </c>
    </row>
    <row r="306" spans="2:9" customFormat="1" ht="15" hidden="1">
      <c r="B306" s="2" t="s">
        <v>6</v>
      </c>
      <c r="C306" s="64" t="s">
        <v>334</v>
      </c>
      <c r="D306" s="64" t="s">
        <v>154</v>
      </c>
      <c r="E306" s="64" t="s">
        <v>31</v>
      </c>
      <c r="F306" s="30" t="e">
        <f>VLOOKUP(#REF!,[45]ОО!C:E,3,FALSE)</f>
        <v>#REF!</v>
      </c>
      <c r="G306" s="3">
        <v>8</v>
      </c>
      <c r="H306" s="3" t="s">
        <v>21</v>
      </c>
      <c r="I306" s="3">
        <v>26.5</v>
      </c>
    </row>
    <row r="307" spans="2:9" customFormat="1" ht="15" hidden="1">
      <c r="B307" s="2" t="s">
        <v>6</v>
      </c>
      <c r="C307" s="10" t="s">
        <v>418</v>
      </c>
      <c r="D307" s="10" t="s">
        <v>419</v>
      </c>
      <c r="E307" s="10" t="s">
        <v>420</v>
      </c>
      <c r="F307" s="30" t="e">
        <f>VLOOKUP(#REF!,[45]ОО!C:E,3,FALSE)</f>
        <v>#REF!</v>
      </c>
      <c r="G307" s="3">
        <v>8</v>
      </c>
      <c r="H307" s="3" t="s">
        <v>21</v>
      </c>
      <c r="I307" s="3">
        <v>25</v>
      </c>
    </row>
    <row r="308" spans="2:9" customFormat="1" ht="15" hidden="1">
      <c r="B308" s="2" t="s">
        <v>6</v>
      </c>
      <c r="C308" s="10" t="s">
        <v>105</v>
      </c>
      <c r="D308" s="10" t="s">
        <v>75</v>
      </c>
      <c r="E308" s="10" t="s">
        <v>106</v>
      </c>
      <c r="F308" s="30" t="e">
        <f>VLOOKUP(#REF!,[45]ОО!C:E,3,FALSE)</f>
        <v>#REF!</v>
      </c>
      <c r="G308" s="3">
        <v>8</v>
      </c>
      <c r="H308" s="3" t="s">
        <v>21</v>
      </c>
      <c r="I308" s="3">
        <v>24.5</v>
      </c>
    </row>
    <row r="309" spans="2:9" customFormat="1" ht="15" hidden="1">
      <c r="B309" s="2" t="s">
        <v>6</v>
      </c>
      <c r="C309" s="10" t="s">
        <v>421</v>
      </c>
      <c r="D309" s="10" t="s">
        <v>57</v>
      </c>
      <c r="E309" s="10" t="s">
        <v>35</v>
      </c>
      <c r="F309" s="30" t="e">
        <f>VLOOKUP(#REF!,[45]ОО!C:E,3,FALSE)</f>
        <v>#REF!</v>
      </c>
      <c r="G309" s="3">
        <v>8</v>
      </c>
      <c r="H309" s="3" t="s">
        <v>21</v>
      </c>
      <c r="I309" s="3">
        <v>19</v>
      </c>
    </row>
    <row r="310" spans="2:9" customFormat="1" ht="15" hidden="1">
      <c r="B310" s="2" t="s">
        <v>6</v>
      </c>
      <c r="C310" s="10" t="s">
        <v>422</v>
      </c>
      <c r="D310" s="10" t="s">
        <v>423</v>
      </c>
      <c r="E310" s="10" t="s">
        <v>232</v>
      </c>
      <c r="F310" s="30" t="e">
        <f>VLOOKUP(#REF!,[45]ОО!C:E,3,FALSE)</f>
        <v>#REF!</v>
      </c>
      <c r="G310" s="3">
        <v>8</v>
      </c>
      <c r="H310" s="3" t="s">
        <v>21</v>
      </c>
      <c r="I310" s="3">
        <v>18.5</v>
      </c>
    </row>
    <row r="311" spans="2:9" customFormat="1" ht="15" hidden="1">
      <c r="B311" s="2" t="s">
        <v>6</v>
      </c>
      <c r="C311" s="42" t="s">
        <v>335</v>
      </c>
      <c r="D311" s="43" t="s">
        <v>336</v>
      </c>
      <c r="E311" s="43" t="s">
        <v>93</v>
      </c>
      <c r="F311" s="30" t="e">
        <f>VLOOKUP(#REF!,[45]ОО!C:E,3,FALSE)</f>
        <v>#REF!</v>
      </c>
      <c r="G311" s="3">
        <v>8</v>
      </c>
      <c r="H311" s="3" t="s">
        <v>21</v>
      </c>
      <c r="I311" s="3">
        <v>18.5</v>
      </c>
    </row>
    <row r="312" spans="2:9" customFormat="1" ht="15" hidden="1">
      <c r="B312" s="2" t="s">
        <v>6</v>
      </c>
      <c r="C312" s="10" t="s">
        <v>153</v>
      </c>
      <c r="D312" s="10" t="s">
        <v>154</v>
      </c>
      <c r="E312" s="10" t="s">
        <v>130</v>
      </c>
      <c r="F312" s="30" t="e">
        <f>VLOOKUP(#REF!,[45]ОО!C:E,3,FALSE)</f>
        <v>#REF!</v>
      </c>
      <c r="G312" s="3">
        <v>8</v>
      </c>
      <c r="H312" s="3" t="s">
        <v>21</v>
      </c>
      <c r="I312" s="3">
        <v>17</v>
      </c>
    </row>
    <row r="313" spans="2:9" customFormat="1" ht="15" hidden="1">
      <c r="B313" s="2" t="s">
        <v>6</v>
      </c>
      <c r="C313" s="65" t="s">
        <v>424</v>
      </c>
      <c r="D313" s="65" t="s">
        <v>65</v>
      </c>
      <c r="E313" s="65" t="s">
        <v>124</v>
      </c>
      <c r="F313" s="30" t="e">
        <f>VLOOKUP(#REF!,[45]ОО!C:E,3,FALSE)</f>
        <v>#REF!</v>
      </c>
      <c r="G313" s="3">
        <v>8</v>
      </c>
      <c r="H313" s="3" t="s">
        <v>21</v>
      </c>
      <c r="I313" s="3">
        <v>13.5</v>
      </c>
    </row>
    <row r="314" spans="2:9" customFormat="1" ht="15" hidden="1">
      <c r="B314" s="2" t="s">
        <v>6</v>
      </c>
      <c r="C314" s="10" t="s">
        <v>425</v>
      </c>
      <c r="D314" s="10" t="s">
        <v>426</v>
      </c>
      <c r="E314" s="10" t="s">
        <v>427</v>
      </c>
      <c r="F314" s="30" t="e">
        <f>VLOOKUP(#REF!,[45]ОО!C:E,3,FALSE)</f>
        <v>#REF!</v>
      </c>
      <c r="G314" s="3">
        <v>8</v>
      </c>
      <c r="H314" s="3" t="s">
        <v>21</v>
      </c>
      <c r="I314" s="3">
        <v>13</v>
      </c>
    </row>
    <row r="315" spans="2:9" customFormat="1" ht="15" hidden="1">
      <c r="B315" s="2" t="s">
        <v>6</v>
      </c>
      <c r="C315" s="10" t="s">
        <v>428</v>
      </c>
      <c r="D315" s="10" t="s">
        <v>163</v>
      </c>
      <c r="E315" s="10" t="s">
        <v>353</v>
      </c>
      <c r="F315" s="30" t="e">
        <f>VLOOKUP(#REF!,[45]ОО!C:E,3,FALSE)</f>
        <v>#REF!</v>
      </c>
      <c r="G315" s="3">
        <v>8</v>
      </c>
      <c r="H315" s="3" t="s">
        <v>21</v>
      </c>
      <c r="I315" s="3">
        <v>12</v>
      </c>
    </row>
    <row r="316" spans="2:9" customFormat="1" ht="15" hidden="1">
      <c r="B316" s="2" t="s">
        <v>6</v>
      </c>
      <c r="C316" s="10" t="s">
        <v>317</v>
      </c>
      <c r="D316" s="10" t="s">
        <v>318</v>
      </c>
      <c r="E316" s="10" t="s">
        <v>28</v>
      </c>
      <c r="F316" s="30" t="e">
        <f>VLOOKUP(#REF!,[46]ОО!C:E,3,FALSE)</f>
        <v>#REF!</v>
      </c>
      <c r="G316" s="3">
        <v>9</v>
      </c>
      <c r="H316" s="3" t="s">
        <v>21</v>
      </c>
      <c r="I316" s="3">
        <v>41</v>
      </c>
    </row>
    <row r="317" spans="2:9" customFormat="1" ht="15" hidden="1">
      <c r="B317" s="2" t="s">
        <v>6</v>
      </c>
      <c r="C317" s="10" t="s">
        <v>113</v>
      </c>
      <c r="D317" s="10" t="s">
        <v>114</v>
      </c>
      <c r="E317" s="10" t="s">
        <v>115</v>
      </c>
      <c r="F317" s="30" t="e">
        <f>VLOOKUP(#REF!,[46]ОО!C:E,3,FALSE)</f>
        <v>#REF!</v>
      </c>
      <c r="G317" s="3">
        <v>9</v>
      </c>
      <c r="H317" s="3" t="s">
        <v>21</v>
      </c>
      <c r="I317" s="3">
        <v>34</v>
      </c>
    </row>
    <row r="318" spans="2:9" customFormat="1" ht="15" hidden="1">
      <c r="B318" s="2" t="s">
        <v>6</v>
      </c>
      <c r="C318" s="10" t="s">
        <v>258</v>
      </c>
      <c r="D318" s="10" t="s">
        <v>259</v>
      </c>
      <c r="E318" s="10" t="s">
        <v>260</v>
      </c>
      <c r="F318" s="30" t="e">
        <f>VLOOKUP(#REF!,[46]ОО!C:E,3,FALSE)</f>
        <v>#REF!</v>
      </c>
      <c r="G318" s="3">
        <v>9</v>
      </c>
      <c r="H318" s="3" t="s">
        <v>21</v>
      </c>
      <c r="I318" s="3">
        <v>32</v>
      </c>
    </row>
    <row r="319" spans="2:9" customFormat="1" ht="15" hidden="1">
      <c r="B319" s="2" t="s">
        <v>6</v>
      </c>
      <c r="C319" s="10" t="s">
        <v>141</v>
      </c>
      <c r="D319" s="10" t="s">
        <v>16</v>
      </c>
      <c r="E319" s="10" t="s">
        <v>17</v>
      </c>
      <c r="F319" s="30" t="e">
        <f>VLOOKUP(#REF!,[46]ОО!C:E,3,FALSE)</f>
        <v>#REF!</v>
      </c>
      <c r="G319" s="3">
        <v>9</v>
      </c>
      <c r="H319" s="3" t="s">
        <v>21</v>
      </c>
      <c r="I319" s="3">
        <v>31</v>
      </c>
    </row>
    <row r="320" spans="2:9" customFormat="1" ht="15" hidden="1">
      <c r="B320" s="2" t="s">
        <v>6</v>
      </c>
      <c r="C320" s="31" t="s">
        <v>159</v>
      </c>
      <c r="D320" s="31" t="s">
        <v>160</v>
      </c>
      <c r="E320" s="31" t="s">
        <v>130</v>
      </c>
      <c r="F320" s="30" t="e">
        <f>VLOOKUP(#REF!,[46]ОО!C:E,3,FALSE)</f>
        <v>#REF!</v>
      </c>
      <c r="G320" s="3">
        <v>9</v>
      </c>
      <c r="H320" s="3" t="s">
        <v>21</v>
      </c>
      <c r="I320" s="3">
        <v>29.5</v>
      </c>
    </row>
    <row r="321" spans="2:9" customFormat="1" ht="15" hidden="1">
      <c r="B321" s="2" t="s">
        <v>6</v>
      </c>
      <c r="C321" s="29" t="s">
        <v>157</v>
      </c>
      <c r="D321" s="29" t="s">
        <v>158</v>
      </c>
      <c r="E321" s="29" t="s">
        <v>124</v>
      </c>
      <c r="F321" s="30" t="e">
        <f>VLOOKUP(#REF!,[46]ОО!C:E,3,FALSE)</f>
        <v>#REF!</v>
      </c>
      <c r="G321" s="3">
        <v>9</v>
      </c>
      <c r="H321" s="3" t="s">
        <v>21</v>
      </c>
      <c r="I321" s="3">
        <v>29</v>
      </c>
    </row>
    <row r="322" spans="2:9" customFormat="1" ht="15" hidden="1">
      <c r="B322" s="2" t="s">
        <v>6</v>
      </c>
      <c r="C322" s="10" t="s">
        <v>429</v>
      </c>
      <c r="D322" s="10" t="s">
        <v>60</v>
      </c>
      <c r="E322" s="10" t="s">
        <v>87</v>
      </c>
      <c r="F322" s="30" t="e">
        <f>VLOOKUP(#REF!,[46]ОО!C:E,3,FALSE)</f>
        <v>#REF!</v>
      </c>
      <c r="G322" s="3">
        <v>9</v>
      </c>
      <c r="H322" s="3" t="s">
        <v>21</v>
      </c>
      <c r="I322" s="3">
        <v>28</v>
      </c>
    </row>
    <row r="323" spans="2:9" customFormat="1" ht="15" hidden="1">
      <c r="B323" s="2" t="s">
        <v>6</v>
      </c>
      <c r="C323" s="10" t="s">
        <v>430</v>
      </c>
      <c r="D323" s="10" t="s">
        <v>187</v>
      </c>
      <c r="E323" s="10" t="s">
        <v>106</v>
      </c>
      <c r="F323" s="30" t="e">
        <f>VLOOKUP(#REF!,[46]ОО!C:E,3,FALSE)</f>
        <v>#REF!</v>
      </c>
      <c r="G323" s="3">
        <v>9</v>
      </c>
      <c r="H323" s="3" t="s">
        <v>21</v>
      </c>
      <c r="I323" s="3">
        <v>27.5</v>
      </c>
    </row>
    <row r="324" spans="2:9" customFormat="1" ht="15" hidden="1">
      <c r="B324" s="2" t="s">
        <v>6</v>
      </c>
      <c r="C324" s="31" t="s">
        <v>431</v>
      </c>
      <c r="D324" s="31" t="s">
        <v>117</v>
      </c>
      <c r="E324" s="31" t="s">
        <v>28</v>
      </c>
      <c r="F324" s="30" t="e">
        <f>VLOOKUP(#REF!,[46]ОО!C:E,3,FALSE)</f>
        <v>#REF!</v>
      </c>
      <c r="G324" s="3">
        <v>9</v>
      </c>
      <c r="H324" s="3" t="s">
        <v>21</v>
      </c>
      <c r="I324" s="3">
        <v>25.5</v>
      </c>
    </row>
    <row r="325" spans="2:9" customFormat="1" ht="15" hidden="1">
      <c r="B325" s="2" t="s">
        <v>6</v>
      </c>
      <c r="C325" s="10" t="s">
        <v>116</v>
      </c>
      <c r="D325" s="10" t="s">
        <v>432</v>
      </c>
      <c r="E325" s="10" t="s">
        <v>47</v>
      </c>
      <c r="F325" s="30" t="e">
        <f>VLOOKUP(#REF!,[46]ОО!C:E,3,FALSE)</f>
        <v>#REF!</v>
      </c>
      <c r="G325" s="3">
        <v>9</v>
      </c>
      <c r="H325" s="3" t="s">
        <v>21</v>
      </c>
      <c r="I325" s="3">
        <v>25</v>
      </c>
    </row>
    <row r="326" spans="2:9" customFormat="1" ht="15" hidden="1">
      <c r="B326" s="2" t="s">
        <v>6</v>
      </c>
      <c r="C326" s="10" t="s">
        <v>433</v>
      </c>
      <c r="D326" s="10" t="s">
        <v>183</v>
      </c>
      <c r="E326" s="10" t="s">
        <v>193</v>
      </c>
      <c r="F326" s="30" t="e">
        <f>VLOOKUP(#REF!,[46]ОО!C:E,3,FALSE)</f>
        <v>#REF!</v>
      </c>
      <c r="G326" s="3">
        <v>9</v>
      </c>
      <c r="H326" s="3" t="s">
        <v>21</v>
      </c>
      <c r="I326" s="3">
        <v>24</v>
      </c>
    </row>
    <row r="327" spans="2:9" customFormat="1" ht="15" hidden="1">
      <c r="B327" s="2" t="s">
        <v>6</v>
      </c>
      <c r="C327" s="10" t="s">
        <v>71</v>
      </c>
      <c r="D327" s="10" t="s">
        <v>57</v>
      </c>
      <c r="E327" s="10" t="s">
        <v>73</v>
      </c>
      <c r="F327" s="30" t="e">
        <f>VLOOKUP(#REF!,[46]ОО!C:E,3,FALSE)</f>
        <v>#REF!</v>
      </c>
      <c r="G327" s="3">
        <v>9</v>
      </c>
      <c r="H327" s="3" t="s">
        <v>21</v>
      </c>
      <c r="I327" s="3">
        <v>24</v>
      </c>
    </row>
    <row r="328" spans="2:9" customFormat="1" ht="15" hidden="1">
      <c r="B328" s="2" t="s">
        <v>6</v>
      </c>
      <c r="C328" s="10" t="s">
        <v>434</v>
      </c>
      <c r="D328" s="10" t="s">
        <v>435</v>
      </c>
      <c r="E328" s="10" t="s">
        <v>436</v>
      </c>
      <c r="F328" s="30" t="e">
        <f>VLOOKUP(#REF!,[46]ОО!C:E,3,FALSE)</f>
        <v>#REF!</v>
      </c>
      <c r="G328" s="3">
        <v>9</v>
      </c>
      <c r="H328" s="3" t="s">
        <v>21</v>
      </c>
      <c r="I328" s="3">
        <v>23.5</v>
      </c>
    </row>
    <row r="329" spans="2:9" customFormat="1" ht="15" hidden="1">
      <c r="B329" s="2" t="s">
        <v>6</v>
      </c>
      <c r="C329" s="10" t="s">
        <v>437</v>
      </c>
      <c r="D329" s="10" t="s">
        <v>438</v>
      </c>
      <c r="E329" s="10" t="s">
        <v>17</v>
      </c>
      <c r="F329" s="30" t="e">
        <f>VLOOKUP(#REF!,[46]ОО!C:E,3,FALSE)</f>
        <v>#REF!</v>
      </c>
      <c r="G329" s="3">
        <v>9</v>
      </c>
      <c r="H329" s="3" t="s">
        <v>21</v>
      </c>
      <c r="I329" s="3">
        <v>22.5</v>
      </c>
    </row>
    <row r="330" spans="2:9" customFormat="1" ht="15" hidden="1">
      <c r="B330" s="2" t="s">
        <v>6</v>
      </c>
      <c r="C330" s="10" t="s">
        <v>221</v>
      </c>
      <c r="D330" s="10" t="s">
        <v>27</v>
      </c>
      <c r="E330" s="10" t="s">
        <v>124</v>
      </c>
      <c r="F330" s="30" t="e">
        <f>VLOOKUP(#REF!,[46]ОО!C:E,3,FALSE)</f>
        <v>#REF!</v>
      </c>
      <c r="G330" s="3">
        <v>9</v>
      </c>
      <c r="H330" s="3" t="s">
        <v>21</v>
      </c>
      <c r="I330" s="3">
        <v>19.5</v>
      </c>
    </row>
    <row r="331" spans="2:9" customFormat="1" ht="15" hidden="1">
      <c r="B331" s="2" t="s">
        <v>6</v>
      </c>
      <c r="C331" s="10" t="s">
        <v>367</v>
      </c>
      <c r="D331" s="10" t="s">
        <v>167</v>
      </c>
      <c r="E331" s="10" t="s">
        <v>265</v>
      </c>
      <c r="F331" s="30" t="e">
        <f>VLOOKUP(#REF!,[46]ОО!C:E,3,FALSE)</f>
        <v>#REF!</v>
      </c>
      <c r="G331" s="3">
        <v>9</v>
      </c>
      <c r="H331" s="3" t="s">
        <v>21</v>
      </c>
      <c r="I331" s="3">
        <v>18.5</v>
      </c>
    </row>
    <row r="332" spans="2:9" customFormat="1" ht="15" hidden="1">
      <c r="B332" s="2" t="s">
        <v>6</v>
      </c>
      <c r="C332" s="10" t="s">
        <v>439</v>
      </c>
      <c r="D332" s="10" t="s">
        <v>440</v>
      </c>
      <c r="E332" s="10" t="s">
        <v>353</v>
      </c>
      <c r="F332" s="30" t="e">
        <f>VLOOKUP(#REF!,[46]ОО!C:E,3,FALSE)</f>
        <v>#REF!</v>
      </c>
      <c r="G332" s="3">
        <v>9</v>
      </c>
      <c r="H332" s="3" t="s">
        <v>21</v>
      </c>
      <c r="I332" s="3">
        <v>18</v>
      </c>
    </row>
    <row r="333" spans="2:9" customFormat="1" ht="15" hidden="1">
      <c r="B333" s="2" t="s">
        <v>6</v>
      </c>
      <c r="C333" s="10" t="s">
        <v>441</v>
      </c>
      <c r="D333" s="10" t="s">
        <v>183</v>
      </c>
      <c r="E333" s="10" t="s">
        <v>31</v>
      </c>
      <c r="F333" s="30" t="e">
        <f>VLOOKUP(#REF!,[46]ОО!C:E,3,FALSE)</f>
        <v>#REF!</v>
      </c>
      <c r="G333" s="3">
        <v>9</v>
      </c>
      <c r="H333" s="3" t="s">
        <v>21</v>
      </c>
      <c r="I333" s="3">
        <v>17.5</v>
      </c>
    </row>
    <row r="334" spans="2:9" customFormat="1" ht="15" hidden="1">
      <c r="B334" s="2" t="s">
        <v>6</v>
      </c>
      <c r="C334" s="10" t="s">
        <v>321</v>
      </c>
      <c r="D334" s="10" t="s">
        <v>322</v>
      </c>
      <c r="E334" s="10" t="s">
        <v>17</v>
      </c>
      <c r="F334" s="30" t="e">
        <f>VLOOKUP(#REF!,[46]ОО!C:E,3,FALSE)</f>
        <v>#REF!</v>
      </c>
      <c r="G334" s="3">
        <v>9</v>
      </c>
      <c r="H334" s="3" t="s">
        <v>21</v>
      </c>
      <c r="I334" s="3">
        <v>17</v>
      </c>
    </row>
    <row r="335" spans="2:9" customFormat="1" ht="15" hidden="1">
      <c r="B335" s="2" t="s">
        <v>6</v>
      </c>
      <c r="C335" s="10" t="s">
        <v>442</v>
      </c>
      <c r="D335" s="10" t="s">
        <v>75</v>
      </c>
      <c r="E335" s="10" t="s">
        <v>73</v>
      </c>
      <c r="F335" s="30" t="e">
        <f>VLOOKUP(#REF!,[46]ОО!C:E,3,FALSE)</f>
        <v>#REF!</v>
      </c>
      <c r="G335" s="3">
        <v>9</v>
      </c>
      <c r="H335" s="3" t="s">
        <v>21</v>
      </c>
      <c r="I335" s="3">
        <v>15.5</v>
      </c>
    </row>
    <row r="336" spans="2:9" customFormat="1" ht="15" hidden="1">
      <c r="B336" s="2" t="s">
        <v>6</v>
      </c>
      <c r="C336" s="29" t="s">
        <v>443</v>
      </c>
      <c r="D336" s="29" t="s">
        <v>34</v>
      </c>
      <c r="E336" s="29" t="s">
        <v>240</v>
      </c>
      <c r="F336" s="30" t="e">
        <f>VLOOKUP(#REF!,[46]ОО!C:E,3,FALSE)</f>
        <v>#REF!</v>
      </c>
      <c r="G336" s="3">
        <v>9</v>
      </c>
      <c r="H336" s="3" t="s">
        <v>21</v>
      </c>
      <c r="I336" s="3">
        <v>11.5</v>
      </c>
    </row>
    <row r="337" spans="2:9" customFormat="1" ht="15" hidden="1">
      <c r="B337" s="2" t="s">
        <v>6</v>
      </c>
      <c r="C337" s="10" t="s">
        <v>256</v>
      </c>
      <c r="D337" s="10" t="s">
        <v>183</v>
      </c>
      <c r="E337" s="10" t="s">
        <v>257</v>
      </c>
      <c r="F337" s="30" t="e">
        <f>VLOOKUP(#REF!,[46]ОО!C:E,3,FALSE)</f>
        <v>#REF!</v>
      </c>
      <c r="G337" s="3">
        <v>9</v>
      </c>
      <c r="H337" s="3" t="s">
        <v>21</v>
      </c>
      <c r="I337" s="3">
        <v>11</v>
      </c>
    </row>
    <row r="338" spans="2:9" customFormat="1" ht="15" hidden="1">
      <c r="B338" s="2" t="s">
        <v>6</v>
      </c>
      <c r="C338" s="10" t="s">
        <v>177</v>
      </c>
      <c r="D338" s="10" t="s">
        <v>178</v>
      </c>
      <c r="E338" s="10" t="s">
        <v>179</v>
      </c>
      <c r="F338" s="30" t="e">
        <f>VLOOKUP(#REF!,[47]ОО!C:E,3,FALSE)</f>
        <v>#REF!</v>
      </c>
      <c r="G338" s="3">
        <v>10</v>
      </c>
      <c r="H338" s="3" t="s">
        <v>21</v>
      </c>
      <c r="I338" s="3">
        <v>32</v>
      </c>
    </row>
    <row r="339" spans="2:9" customFormat="1" ht="15" hidden="1">
      <c r="B339" s="2" t="s">
        <v>6</v>
      </c>
      <c r="C339" s="10" t="s">
        <v>348</v>
      </c>
      <c r="D339" s="10" t="s">
        <v>16</v>
      </c>
      <c r="E339" s="10" t="s">
        <v>47</v>
      </c>
      <c r="F339" s="30" t="e">
        <f>VLOOKUP(#REF!,[47]ОО!C:E,3,FALSE)</f>
        <v>#REF!</v>
      </c>
      <c r="G339" s="3">
        <v>10</v>
      </c>
      <c r="H339" s="3" t="s">
        <v>21</v>
      </c>
      <c r="I339" s="3">
        <v>25.5</v>
      </c>
    </row>
    <row r="340" spans="2:9" customFormat="1" ht="15" hidden="1">
      <c r="B340" s="2" t="s">
        <v>6</v>
      </c>
      <c r="C340" s="10" t="s">
        <v>396</v>
      </c>
      <c r="D340" s="10" t="s">
        <v>84</v>
      </c>
      <c r="E340" s="10" t="s">
        <v>124</v>
      </c>
      <c r="F340" s="30" t="e">
        <f>VLOOKUP(#REF!,[47]ОО!C:E,3,FALSE)</f>
        <v>#REF!</v>
      </c>
      <c r="G340" s="3">
        <v>10</v>
      </c>
      <c r="H340" s="3" t="s">
        <v>21</v>
      </c>
      <c r="I340" s="3">
        <v>23</v>
      </c>
    </row>
    <row r="341" spans="2:9" customFormat="1" ht="15" hidden="1">
      <c r="B341" s="2" t="s">
        <v>6</v>
      </c>
      <c r="C341" s="10" t="s">
        <v>444</v>
      </c>
      <c r="D341" s="10" t="s">
        <v>75</v>
      </c>
      <c r="E341" s="10" t="s">
        <v>124</v>
      </c>
      <c r="F341" s="30" t="e">
        <f>VLOOKUP(#REF!,[47]ОО!C:E,3,FALSE)</f>
        <v>#REF!</v>
      </c>
      <c r="G341" s="3">
        <v>10</v>
      </c>
      <c r="H341" s="3" t="s">
        <v>21</v>
      </c>
      <c r="I341" s="3">
        <v>20</v>
      </c>
    </row>
    <row r="342" spans="2:9" customFormat="1" ht="15" hidden="1">
      <c r="B342" s="2" t="s">
        <v>6</v>
      </c>
      <c r="C342" s="10" t="s">
        <v>233</v>
      </c>
      <c r="D342" s="10" t="s">
        <v>75</v>
      </c>
      <c r="E342" s="10" t="s">
        <v>19</v>
      </c>
      <c r="F342" s="30" t="e">
        <f>VLOOKUP(#REF!,[47]ОО!C:E,3,FALSE)</f>
        <v>#REF!</v>
      </c>
      <c r="G342" s="3">
        <v>10</v>
      </c>
      <c r="H342" s="3" t="s">
        <v>21</v>
      </c>
      <c r="I342" s="3">
        <v>18</v>
      </c>
    </row>
    <row r="343" spans="2:9" customFormat="1" ht="15" hidden="1">
      <c r="B343" s="2" t="s">
        <v>6</v>
      </c>
      <c r="C343" s="42" t="s">
        <v>51</v>
      </c>
      <c r="D343" s="43" t="s">
        <v>52</v>
      </c>
      <c r="E343" s="43" t="s">
        <v>53</v>
      </c>
      <c r="F343" s="30" t="e">
        <f>VLOOKUP(#REF!,[47]ОО!C:E,3,FALSE)</f>
        <v>#REF!</v>
      </c>
      <c r="G343" s="3">
        <v>10</v>
      </c>
      <c r="H343" s="3" t="s">
        <v>21</v>
      </c>
      <c r="I343" s="3">
        <v>17</v>
      </c>
    </row>
    <row r="344" spans="2:9" customFormat="1" ht="15" hidden="1">
      <c r="B344" s="2" t="s">
        <v>6</v>
      </c>
      <c r="C344" s="10" t="s">
        <v>169</v>
      </c>
      <c r="D344" s="10" t="s">
        <v>170</v>
      </c>
      <c r="E344" s="10" t="s">
        <v>171</v>
      </c>
      <c r="F344" s="30" t="e">
        <f>VLOOKUP(#REF!,[47]ОО!C:E,3,FALSE)</f>
        <v>#REF!</v>
      </c>
      <c r="G344" s="3">
        <v>10</v>
      </c>
      <c r="H344" s="3" t="s">
        <v>21</v>
      </c>
      <c r="I344" s="3">
        <v>15.5</v>
      </c>
    </row>
    <row r="345" spans="2:9" customFormat="1" ht="15" hidden="1">
      <c r="B345" s="2" t="s">
        <v>6</v>
      </c>
      <c r="C345" s="10" t="s">
        <v>445</v>
      </c>
      <c r="D345" s="10" t="s">
        <v>163</v>
      </c>
      <c r="E345" s="10" t="s">
        <v>130</v>
      </c>
      <c r="F345" s="30" t="e">
        <f>VLOOKUP(#REF!,[47]ОО!C:E,3,FALSE)</f>
        <v>#REF!</v>
      </c>
      <c r="G345" s="3">
        <v>10</v>
      </c>
      <c r="H345" s="3" t="s">
        <v>21</v>
      </c>
      <c r="I345" s="3">
        <v>15</v>
      </c>
    </row>
    <row r="346" spans="2:9" customFormat="1" ht="15" hidden="1">
      <c r="B346" s="2" t="s">
        <v>6</v>
      </c>
      <c r="C346" s="10" t="s">
        <v>83</v>
      </c>
      <c r="D346" s="10" t="s">
        <v>84</v>
      </c>
      <c r="E346" s="10" t="s">
        <v>70</v>
      </c>
      <c r="F346" s="30" t="e">
        <f>VLOOKUP(#REF!,[47]ОО!C:E,3,FALSE)</f>
        <v>#REF!</v>
      </c>
      <c r="G346" s="3">
        <v>10</v>
      </c>
      <c r="H346" s="3" t="s">
        <v>21</v>
      </c>
      <c r="I346" s="3">
        <v>13</v>
      </c>
    </row>
    <row r="347" spans="2:9" customFormat="1" ht="15" hidden="1">
      <c r="B347" s="2" t="s">
        <v>6</v>
      </c>
      <c r="C347" s="66" t="s">
        <v>446</v>
      </c>
      <c r="D347" s="31" t="s">
        <v>447</v>
      </c>
      <c r="E347" s="32" t="s">
        <v>224</v>
      </c>
      <c r="F347" s="30" t="e">
        <f>VLOOKUP(#REF!,[47]ОО!C:E,3,FALSE)</f>
        <v>#REF!</v>
      </c>
      <c r="G347" s="3">
        <v>10</v>
      </c>
      <c r="H347" s="3" t="s">
        <v>21</v>
      </c>
      <c r="I347" s="3">
        <v>11</v>
      </c>
    </row>
    <row r="348" spans="2:9" customFormat="1" ht="15" hidden="1">
      <c r="B348" s="2" t="s">
        <v>6</v>
      </c>
      <c r="C348" s="10" t="s">
        <v>448</v>
      </c>
      <c r="D348" s="10" t="s">
        <v>69</v>
      </c>
      <c r="E348" s="10" t="s">
        <v>130</v>
      </c>
      <c r="F348" s="30" t="e">
        <f>VLOOKUP(#REF!,[48]ОО!C:E,3,FALSE)</f>
        <v>#REF!</v>
      </c>
      <c r="G348" s="3">
        <v>11</v>
      </c>
      <c r="H348" s="3" t="s">
        <v>21</v>
      </c>
      <c r="I348" s="3">
        <v>45</v>
      </c>
    </row>
    <row r="349" spans="2:9" customFormat="1" ht="15" hidden="1">
      <c r="B349" s="2" t="s">
        <v>6</v>
      </c>
      <c r="C349" s="42" t="s">
        <v>54</v>
      </c>
      <c r="D349" s="43" t="s">
        <v>55</v>
      </c>
      <c r="E349" s="43" t="s">
        <v>53</v>
      </c>
      <c r="F349" s="30" t="e">
        <f>VLOOKUP(#REF!,[48]ОО!C:E,3,FALSE)</f>
        <v>#REF!</v>
      </c>
      <c r="G349" s="3">
        <v>11</v>
      </c>
      <c r="H349" s="3" t="s">
        <v>21</v>
      </c>
      <c r="I349" s="3">
        <v>39</v>
      </c>
    </row>
    <row r="350" spans="2:9" customFormat="1" ht="15" hidden="1">
      <c r="B350" s="2" t="s">
        <v>6</v>
      </c>
      <c r="C350" s="29" t="s">
        <v>449</v>
      </c>
      <c r="D350" s="29" t="s">
        <v>75</v>
      </c>
      <c r="E350" s="29" t="s">
        <v>47</v>
      </c>
      <c r="F350" s="30" t="e">
        <f>VLOOKUP(#REF!,[48]ОО!C:E,3,FALSE)</f>
        <v>#REF!</v>
      </c>
      <c r="G350" s="3">
        <v>11</v>
      </c>
      <c r="H350" s="3" t="s">
        <v>21</v>
      </c>
      <c r="I350" s="3">
        <v>38</v>
      </c>
    </row>
    <row r="351" spans="2:9" customFormat="1" ht="15" hidden="1">
      <c r="B351" s="2" t="s">
        <v>6</v>
      </c>
      <c r="C351" s="10" t="s">
        <v>180</v>
      </c>
      <c r="D351" s="10" t="s">
        <v>160</v>
      </c>
      <c r="E351" s="10" t="s">
        <v>93</v>
      </c>
      <c r="F351" s="30" t="e">
        <f>VLOOKUP(#REF!,[48]ОО!C:E,3,FALSE)</f>
        <v>#REF!</v>
      </c>
      <c r="G351" s="3">
        <v>11</v>
      </c>
      <c r="H351" s="3" t="s">
        <v>21</v>
      </c>
      <c r="I351" s="3">
        <v>37</v>
      </c>
    </row>
    <row r="352" spans="2:9" customFormat="1" ht="15.75" hidden="1" thickBot="1">
      <c r="B352" s="2" t="s">
        <v>6</v>
      </c>
      <c r="C352" s="67" t="s">
        <v>269</v>
      </c>
      <c r="D352" s="31" t="s">
        <v>270</v>
      </c>
      <c r="E352" s="32" t="s">
        <v>28</v>
      </c>
      <c r="F352" s="30" t="e">
        <f>VLOOKUP(#REF!,[48]ОО!C:E,3,FALSE)</f>
        <v>#REF!</v>
      </c>
      <c r="G352" s="3">
        <v>11</v>
      </c>
      <c r="H352" s="3" t="s">
        <v>21</v>
      </c>
      <c r="I352" s="3">
        <v>33</v>
      </c>
    </row>
    <row r="353" spans="2:9" customFormat="1" ht="15" hidden="1">
      <c r="B353" s="2" t="s">
        <v>6</v>
      </c>
      <c r="C353" s="10" t="s">
        <v>450</v>
      </c>
      <c r="D353" s="10" t="s">
        <v>451</v>
      </c>
      <c r="E353" s="10" t="s">
        <v>353</v>
      </c>
      <c r="F353" s="30" t="e">
        <f>VLOOKUP(#REF!,[48]ОО!C:E,3,FALSE)</f>
        <v>#REF!</v>
      </c>
      <c r="G353" s="3">
        <v>11</v>
      </c>
      <c r="H353" s="3" t="s">
        <v>21</v>
      </c>
      <c r="I353" s="3">
        <v>32</v>
      </c>
    </row>
    <row r="354" spans="2:9" customFormat="1" ht="15" hidden="1">
      <c r="B354" s="2" t="s">
        <v>6</v>
      </c>
      <c r="C354" s="10" t="s">
        <v>452</v>
      </c>
      <c r="D354" s="10" t="s">
        <v>84</v>
      </c>
      <c r="E354" s="10" t="s">
        <v>280</v>
      </c>
      <c r="F354" s="30" t="e">
        <f>VLOOKUP(#REF!,[48]ОО!C:E,3,FALSE)</f>
        <v>#REF!</v>
      </c>
      <c r="G354" s="3">
        <v>11</v>
      </c>
      <c r="H354" s="3" t="s">
        <v>21</v>
      </c>
      <c r="I354" s="3">
        <v>31</v>
      </c>
    </row>
    <row r="355" spans="2:9" customFormat="1" ht="15" hidden="1">
      <c r="B355" s="2" t="s">
        <v>6</v>
      </c>
      <c r="C355" s="3" t="s">
        <v>453</v>
      </c>
      <c r="D355" s="3" t="s">
        <v>57</v>
      </c>
      <c r="E355" s="3" t="s">
        <v>28</v>
      </c>
      <c r="F355" s="30" t="e">
        <f>VLOOKUP(#REF!,[48]ОО!C:E,3,FALSE)</f>
        <v>#REF!</v>
      </c>
      <c r="G355" s="3">
        <v>11</v>
      </c>
      <c r="H355" s="3" t="s">
        <v>21</v>
      </c>
      <c r="I355" s="3">
        <v>18</v>
      </c>
    </row>
    <row r="356" spans="2:9" customFormat="1" ht="15.75" hidden="1">
      <c r="B356" s="2" t="s">
        <v>6</v>
      </c>
      <c r="C356" s="20" t="s">
        <v>454</v>
      </c>
      <c r="D356" s="10" t="s">
        <v>230</v>
      </c>
      <c r="E356" s="10" t="s">
        <v>455</v>
      </c>
      <c r="F356" s="30" t="e">
        <f>VLOOKUP(#REF!,[49]ОО!C:E,3,FALSE)</f>
        <v>#REF!</v>
      </c>
      <c r="G356" s="3">
        <v>8</v>
      </c>
      <c r="H356" s="3" t="s">
        <v>21</v>
      </c>
      <c r="I356" s="3">
        <v>4</v>
      </c>
    </row>
    <row r="357" spans="2:9" customFormat="1" ht="15" hidden="1">
      <c r="B357" s="2" t="s">
        <v>6</v>
      </c>
      <c r="C357" s="10" t="s">
        <v>456</v>
      </c>
      <c r="D357" s="68" t="s">
        <v>111</v>
      </c>
      <c r="E357" s="10" t="s">
        <v>112</v>
      </c>
      <c r="F357" s="30" t="e">
        <f>VLOOKUP(#REF!,[50]ОО!C:E,3,FALSE)</f>
        <v>#REF!</v>
      </c>
      <c r="G357" s="3">
        <v>9</v>
      </c>
      <c r="H357" s="3" t="s">
        <v>21</v>
      </c>
      <c r="I357" s="3">
        <v>46</v>
      </c>
    </row>
    <row r="358" spans="2:9" customFormat="1" ht="15" hidden="1">
      <c r="B358" s="2" t="s">
        <v>6</v>
      </c>
      <c r="C358" s="10" t="s">
        <v>457</v>
      </c>
      <c r="D358" s="10" t="s">
        <v>458</v>
      </c>
      <c r="E358" s="10" t="s">
        <v>93</v>
      </c>
      <c r="F358" s="30" t="e">
        <f>VLOOKUP(#REF!,[50]ОО!C:E,3,FALSE)</f>
        <v>#REF!</v>
      </c>
      <c r="G358" s="3">
        <v>9</v>
      </c>
      <c r="H358" s="3" t="s">
        <v>21</v>
      </c>
      <c r="I358" s="3">
        <v>45</v>
      </c>
    </row>
    <row r="359" spans="2:9" customFormat="1" ht="15" hidden="1">
      <c r="B359" s="2" t="s">
        <v>6</v>
      </c>
      <c r="C359" s="10" t="s">
        <v>459</v>
      </c>
      <c r="D359" s="10" t="s">
        <v>57</v>
      </c>
      <c r="E359" s="10" t="s">
        <v>19</v>
      </c>
      <c r="F359" s="30" t="e">
        <f>VLOOKUP(#REF!,[50]ОО!C:E,3,FALSE)</f>
        <v>#REF!</v>
      </c>
      <c r="G359" s="3">
        <v>9</v>
      </c>
      <c r="H359" s="3" t="s">
        <v>21</v>
      </c>
      <c r="I359" s="3">
        <v>25</v>
      </c>
    </row>
    <row r="360" spans="2:9" customFormat="1" ht="15" hidden="1">
      <c r="B360" s="2" t="s">
        <v>6</v>
      </c>
      <c r="C360" s="10" t="s">
        <v>452</v>
      </c>
      <c r="D360" s="10" t="s">
        <v>158</v>
      </c>
      <c r="E360" s="10" t="s">
        <v>280</v>
      </c>
      <c r="F360" s="30" t="e">
        <f>VLOOKUP(#REF!,[51]ОО!C:E,3,FALSE)</f>
        <v>#REF!</v>
      </c>
      <c r="G360" s="3">
        <v>11</v>
      </c>
      <c r="H360" s="3" t="s">
        <v>21</v>
      </c>
      <c r="I360" s="3">
        <v>4</v>
      </c>
    </row>
    <row r="361" spans="2:9" customFormat="1" ht="15" hidden="1">
      <c r="B361" s="2" t="s">
        <v>6</v>
      </c>
      <c r="C361" s="10" t="s">
        <v>205</v>
      </c>
      <c r="D361" s="10" t="s">
        <v>158</v>
      </c>
      <c r="E361" s="10" t="s">
        <v>206</v>
      </c>
      <c r="F361" s="30" t="e">
        <f>VLOOKUP(#REF!,[51]ОО!C:E,3,FALSE)</f>
        <v>#REF!</v>
      </c>
      <c r="G361" s="3">
        <v>11</v>
      </c>
      <c r="H361" s="3" t="s">
        <v>21</v>
      </c>
      <c r="I361" s="3">
        <v>3</v>
      </c>
    </row>
    <row r="362" spans="2:9" customFormat="1" ht="15" hidden="1">
      <c r="B362" s="2" t="s">
        <v>6</v>
      </c>
      <c r="C362" s="10" t="s">
        <v>460</v>
      </c>
      <c r="D362" s="10" t="s">
        <v>461</v>
      </c>
      <c r="E362" s="10" t="s">
        <v>462</v>
      </c>
      <c r="F362" s="30" t="e">
        <f>VLOOKUP(#REF!,[52]ОО!C:E,3,FALSE)</f>
        <v>#REF!</v>
      </c>
      <c r="G362" s="3">
        <v>7</v>
      </c>
      <c r="H362" s="3" t="s">
        <v>21</v>
      </c>
      <c r="I362" s="3">
        <v>2</v>
      </c>
    </row>
    <row r="363" spans="2:9" customFormat="1" ht="15" hidden="1">
      <c r="B363" s="2" t="s">
        <v>6</v>
      </c>
      <c r="C363" s="29" t="s">
        <v>147</v>
      </c>
      <c r="D363" s="29" t="s">
        <v>148</v>
      </c>
      <c r="E363" s="29" t="s">
        <v>149</v>
      </c>
      <c r="F363" s="30" t="e">
        <f>VLOOKUP(#REF!,[52]ОО!C:E,3,FALSE)</f>
        <v>#REF!</v>
      </c>
      <c r="G363" s="3">
        <v>7</v>
      </c>
      <c r="H363" s="3" t="s">
        <v>21</v>
      </c>
      <c r="I363" s="3">
        <v>2</v>
      </c>
    </row>
    <row r="364" spans="2:9" customFormat="1" ht="15" hidden="1">
      <c r="B364" s="2" t="s">
        <v>6</v>
      </c>
      <c r="C364" s="10" t="s">
        <v>463</v>
      </c>
      <c r="D364" s="10" t="s">
        <v>310</v>
      </c>
      <c r="E364" s="10" t="s">
        <v>28</v>
      </c>
      <c r="F364" s="30" t="e">
        <f>VLOOKUP(#REF!,[53]ОО!C:E,3,FALSE)</f>
        <v>#REF!</v>
      </c>
      <c r="G364" s="3">
        <v>8</v>
      </c>
      <c r="H364" s="3" t="s">
        <v>21</v>
      </c>
      <c r="I364" s="3">
        <v>3</v>
      </c>
    </row>
    <row r="365" spans="2:9" customFormat="1" ht="15" hidden="1">
      <c r="B365" s="2" t="s">
        <v>6</v>
      </c>
      <c r="C365" s="10" t="s">
        <v>15</v>
      </c>
      <c r="D365" s="10" t="s">
        <v>16</v>
      </c>
      <c r="E365" s="10" t="s">
        <v>17</v>
      </c>
      <c r="F365" s="30" t="e">
        <f>VLOOKUP(#REF!,[53]ОО!C:E,3,FALSE)</f>
        <v>#REF!</v>
      </c>
      <c r="G365" s="3">
        <v>8</v>
      </c>
      <c r="H365" s="3" t="s">
        <v>21</v>
      </c>
      <c r="I365" s="3">
        <v>1</v>
      </c>
    </row>
    <row r="366" spans="2:9" customFormat="1" ht="15" hidden="1">
      <c r="B366" s="2" t="s">
        <v>6</v>
      </c>
      <c r="C366" s="10" t="s">
        <v>105</v>
      </c>
      <c r="D366" s="10" t="s">
        <v>75</v>
      </c>
      <c r="E366" s="10" t="s">
        <v>106</v>
      </c>
      <c r="F366" s="30" t="e">
        <f>VLOOKUP(#REF!,[53]ОО!C:E,3,FALSE)</f>
        <v>#REF!</v>
      </c>
      <c r="G366" s="3">
        <v>8</v>
      </c>
      <c r="H366" s="3" t="s">
        <v>21</v>
      </c>
      <c r="I366" s="3">
        <v>1</v>
      </c>
    </row>
    <row r="367" spans="2:9" customFormat="1" ht="15" hidden="1">
      <c r="B367" s="2" t="s">
        <v>6</v>
      </c>
      <c r="C367" s="10" t="s">
        <v>464</v>
      </c>
      <c r="D367" s="10" t="s">
        <v>308</v>
      </c>
      <c r="E367" s="10" t="s">
        <v>73</v>
      </c>
      <c r="F367" s="30" t="e">
        <f>VLOOKUP(#REF!,[53]ОО!C:E,3,FALSE)</f>
        <v>#REF!</v>
      </c>
      <c r="G367" s="3">
        <v>8</v>
      </c>
      <c r="H367" s="3" t="s">
        <v>21</v>
      </c>
      <c r="I367" s="3">
        <v>0</v>
      </c>
    </row>
    <row r="368" spans="2:9" customFormat="1" ht="15" hidden="1">
      <c r="B368" s="2" t="s">
        <v>6</v>
      </c>
      <c r="C368" s="10" t="s">
        <v>389</v>
      </c>
      <c r="D368" s="10" t="s">
        <v>308</v>
      </c>
      <c r="E368" s="10" t="s">
        <v>58</v>
      </c>
      <c r="F368" s="30" t="e">
        <f>VLOOKUP(#REF!,[54]ОО!C:E,3,FALSE)</f>
        <v>#REF!</v>
      </c>
      <c r="G368" s="3">
        <v>9</v>
      </c>
      <c r="H368" s="3" t="s">
        <v>21</v>
      </c>
      <c r="I368" s="3">
        <v>6</v>
      </c>
    </row>
    <row r="369" spans="2:9" customFormat="1" ht="15" hidden="1">
      <c r="B369" s="2" t="s">
        <v>6</v>
      </c>
      <c r="C369" s="10" t="s">
        <v>317</v>
      </c>
      <c r="D369" s="10" t="s">
        <v>318</v>
      </c>
      <c r="E369" s="10" t="s">
        <v>28</v>
      </c>
      <c r="F369" s="30" t="e">
        <f>VLOOKUP(#REF!,[54]ОО!C:E,3,FALSE)</f>
        <v>#REF!</v>
      </c>
      <c r="G369" s="3">
        <v>9</v>
      </c>
      <c r="H369" s="3" t="s">
        <v>21</v>
      </c>
      <c r="I369" s="3">
        <v>6</v>
      </c>
    </row>
    <row r="370" spans="2:9" customFormat="1" ht="15" hidden="1">
      <c r="B370" s="2" t="s">
        <v>6</v>
      </c>
      <c r="C370" s="10" t="s">
        <v>465</v>
      </c>
      <c r="D370" s="10" t="s">
        <v>188</v>
      </c>
      <c r="E370" s="10" t="s">
        <v>466</v>
      </c>
      <c r="F370" s="30" t="e">
        <f>VLOOKUP(#REF!,[54]ОО!C:E,3,FALSE)</f>
        <v>#REF!</v>
      </c>
      <c r="G370" s="3">
        <v>9</v>
      </c>
      <c r="H370" s="3" t="s">
        <v>21</v>
      </c>
      <c r="I370" s="3">
        <v>2</v>
      </c>
    </row>
    <row r="371" spans="2:9" customFormat="1" ht="15" hidden="1">
      <c r="B371" s="2" t="s">
        <v>6</v>
      </c>
      <c r="C371" s="10" t="s">
        <v>119</v>
      </c>
      <c r="D371" s="10" t="s">
        <v>57</v>
      </c>
      <c r="E371" s="10" t="s">
        <v>120</v>
      </c>
      <c r="F371" s="30" t="e">
        <f>VLOOKUP(#REF!,[54]ОО!C:E,3,FALSE)</f>
        <v>#REF!</v>
      </c>
      <c r="G371" s="3">
        <v>9</v>
      </c>
      <c r="H371" s="3" t="s">
        <v>21</v>
      </c>
      <c r="I371" s="3">
        <v>1</v>
      </c>
    </row>
    <row r="372" spans="2:9" customFormat="1" ht="15" hidden="1">
      <c r="B372" s="2" t="s">
        <v>6</v>
      </c>
      <c r="C372" s="10" t="s">
        <v>367</v>
      </c>
      <c r="D372" s="10" t="s">
        <v>167</v>
      </c>
      <c r="E372" s="10" t="s">
        <v>265</v>
      </c>
      <c r="F372" s="30" t="e">
        <f>VLOOKUP(#REF!,[54]ОО!C:E,3,FALSE)</f>
        <v>#REF!</v>
      </c>
      <c r="G372" s="3">
        <v>9</v>
      </c>
      <c r="H372" s="3" t="s">
        <v>21</v>
      </c>
      <c r="I372" s="3">
        <v>1</v>
      </c>
    </row>
    <row r="373" spans="2:9" customFormat="1" ht="15" hidden="1">
      <c r="B373" s="2" t="s">
        <v>6</v>
      </c>
      <c r="C373" s="3" t="s">
        <v>467</v>
      </c>
      <c r="D373" s="3" t="s">
        <v>468</v>
      </c>
      <c r="E373" s="3" t="s">
        <v>469</v>
      </c>
      <c r="F373" s="30" t="e">
        <f>VLOOKUP(#REF!,[54]ОО!C:E,3,FALSE)</f>
        <v>#REF!</v>
      </c>
      <c r="G373" s="3">
        <v>9</v>
      </c>
      <c r="H373" s="3" t="s">
        <v>21</v>
      </c>
      <c r="I373" s="3">
        <v>1</v>
      </c>
    </row>
    <row r="374" spans="2:9" customFormat="1" ht="15" hidden="1">
      <c r="B374" s="2" t="s">
        <v>6</v>
      </c>
      <c r="C374" s="10" t="s">
        <v>254</v>
      </c>
      <c r="D374" s="10" t="s">
        <v>65</v>
      </c>
      <c r="E374" s="10" t="s">
        <v>73</v>
      </c>
      <c r="F374" s="30" t="e">
        <f>VLOOKUP(#REF!,[54]ОО!C:E,3,FALSE)</f>
        <v>#REF!</v>
      </c>
      <c r="G374" s="3">
        <v>9</v>
      </c>
      <c r="H374" s="3" t="s">
        <v>21</v>
      </c>
      <c r="I374" s="3">
        <v>0</v>
      </c>
    </row>
    <row r="375" spans="2:9" customFormat="1" ht="15" hidden="1">
      <c r="B375" s="2" t="s">
        <v>6</v>
      </c>
      <c r="C375" s="10" t="s">
        <v>256</v>
      </c>
      <c r="D375" s="10" t="s">
        <v>183</v>
      </c>
      <c r="E375" s="10" t="s">
        <v>257</v>
      </c>
      <c r="F375" s="30" t="e">
        <f>VLOOKUP(#REF!,[54]ОО!C:E,3,FALSE)</f>
        <v>#REF!</v>
      </c>
      <c r="G375" s="3">
        <v>9</v>
      </c>
      <c r="H375" s="3" t="s">
        <v>21</v>
      </c>
      <c r="I375" s="3">
        <v>0</v>
      </c>
    </row>
    <row r="376" spans="2:9" customFormat="1" ht="15" hidden="1">
      <c r="B376" s="2" t="s">
        <v>6</v>
      </c>
      <c r="C376" s="10" t="s">
        <v>157</v>
      </c>
      <c r="D376" s="10" t="s">
        <v>84</v>
      </c>
      <c r="E376" s="10" t="s">
        <v>124</v>
      </c>
      <c r="F376" s="30" t="e">
        <f>VLOOKUP(#REF!,[54]ОО!C:E,3,FALSE)</f>
        <v>#REF!</v>
      </c>
      <c r="G376" s="3">
        <v>9</v>
      </c>
      <c r="H376" s="3" t="s">
        <v>21</v>
      </c>
      <c r="I376" s="3">
        <v>0</v>
      </c>
    </row>
    <row r="377" spans="2:9" customFormat="1" ht="15" hidden="1">
      <c r="B377" s="2" t="s">
        <v>6</v>
      </c>
      <c r="C377" s="10" t="s">
        <v>400</v>
      </c>
      <c r="D377" s="10" t="s">
        <v>188</v>
      </c>
      <c r="E377" s="10" t="s">
        <v>216</v>
      </c>
      <c r="F377" s="30" t="e">
        <f>VLOOKUP(#REF!,[55]ОО!C:E,3,FALSE)</f>
        <v>#REF!</v>
      </c>
      <c r="G377" s="3">
        <v>10</v>
      </c>
      <c r="H377" s="3" t="s">
        <v>21</v>
      </c>
      <c r="I377" s="3">
        <v>20</v>
      </c>
    </row>
    <row r="378" spans="2:9" customFormat="1" ht="15" hidden="1">
      <c r="B378" s="2" t="s">
        <v>6</v>
      </c>
      <c r="C378" s="10" t="s">
        <v>360</v>
      </c>
      <c r="D378" s="10" t="s">
        <v>361</v>
      </c>
      <c r="E378" s="10" t="s">
        <v>362</v>
      </c>
      <c r="F378" s="30" t="e">
        <f>VLOOKUP(#REF!,[55]ОО!C:E,3,FALSE)</f>
        <v>#REF!</v>
      </c>
      <c r="G378" s="3">
        <v>10</v>
      </c>
      <c r="H378" s="3" t="s">
        <v>21</v>
      </c>
      <c r="I378" s="3">
        <v>7</v>
      </c>
    </row>
    <row r="379" spans="2:9" customFormat="1" ht="15" hidden="1">
      <c r="B379" s="2" t="s">
        <v>6</v>
      </c>
      <c r="C379" s="10" t="s">
        <v>398</v>
      </c>
      <c r="D379" s="10" t="s">
        <v>399</v>
      </c>
      <c r="E379" s="10" t="s">
        <v>81</v>
      </c>
      <c r="F379" s="30" t="e">
        <f>VLOOKUP(#REF!,[55]ОО!C:E,3,FALSE)</f>
        <v>#REF!</v>
      </c>
      <c r="G379" s="3">
        <v>10</v>
      </c>
      <c r="H379" s="3" t="s">
        <v>21</v>
      </c>
      <c r="I379" s="3">
        <v>4</v>
      </c>
    </row>
    <row r="380" spans="2:9" customFormat="1" ht="15" hidden="1">
      <c r="B380" s="2" t="s">
        <v>6</v>
      </c>
      <c r="C380" s="10" t="s">
        <v>470</v>
      </c>
      <c r="D380" s="10" t="s">
        <v>60</v>
      </c>
      <c r="E380" s="10" t="s">
        <v>216</v>
      </c>
      <c r="F380" s="30" t="e">
        <f>VLOOKUP(#REF!,[55]ОО!C:E,3,FALSE)</f>
        <v>#REF!</v>
      </c>
      <c r="G380" s="3">
        <v>10</v>
      </c>
      <c r="H380" s="3" t="s">
        <v>21</v>
      </c>
      <c r="I380" s="3">
        <v>2</v>
      </c>
    </row>
    <row r="381" spans="2:9" customFormat="1" ht="15" hidden="1">
      <c r="B381" s="2" t="s">
        <v>6</v>
      </c>
      <c r="C381" s="10" t="s">
        <v>471</v>
      </c>
      <c r="D381" s="10" t="s">
        <v>60</v>
      </c>
      <c r="E381" s="10" t="s">
        <v>469</v>
      </c>
      <c r="F381" s="30" t="e">
        <f>VLOOKUP(#REF!,[55]ОО!C:E,3,FALSE)</f>
        <v>#REF!</v>
      </c>
      <c r="G381" s="3">
        <v>10</v>
      </c>
      <c r="H381" s="3" t="s">
        <v>21</v>
      </c>
      <c r="I381" s="3">
        <v>0</v>
      </c>
    </row>
    <row r="382" spans="2:9" customFormat="1" ht="15" hidden="1">
      <c r="B382" s="2" t="s">
        <v>6</v>
      </c>
      <c r="C382" s="10" t="s">
        <v>83</v>
      </c>
      <c r="D382" s="10" t="s">
        <v>84</v>
      </c>
      <c r="E382" s="10" t="s">
        <v>70</v>
      </c>
      <c r="F382" s="30" t="e">
        <f>VLOOKUP(#REF!,[55]ОО!C:E,3,FALSE)</f>
        <v>#REF!</v>
      </c>
      <c r="G382" s="3">
        <v>10</v>
      </c>
      <c r="H382" s="3" t="s">
        <v>21</v>
      </c>
      <c r="I382" s="3">
        <v>0</v>
      </c>
    </row>
    <row r="383" spans="2:9" customFormat="1" ht="15" hidden="1">
      <c r="B383" s="2" t="s">
        <v>6</v>
      </c>
      <c r="C383" s="10" t="s">
        <v>48</v>
      </c>
      <c r="D383" s="10" t="s">
        <v>49</v>
      </c>
      <c r="E383" s="10" t="s">
        <v>50</v>
      </c>
      <c r="F383" s="30" t="e">
        <f>VLOOKUP(#REF!,[56]ОО!C:E,3,FALSE)</f>
        <v>#REF!</v>
      </c>
      <c r="G383" s="3">
        <v>11</v>
      </c>
      <c r="H383" s="3" t="s">
        <v>21</v>
      </c>
      <c r="I383" s="3">
        <v>10</v>
      </c>
    </row>
    <row r="384" spans="2:9" customFormat="1" ht="15" hidden="1">
      <c r="B384" s="2" t="s">
        <v>6</v>
      </c>
      <c r="C384" s="10" t="s">
        <v>211</v>
      </c>
      <c r="D384" s="10" t="s">
        <v>8</v>
      </c>
      <c r="E384" s="10" t="s">
        <v>168</v>
      </c>
      <c r="F384" s="30" t="e">
        <f>VLOOKUP(#REF!,[56]ОО!C:E,3,FALSE)</f>
        <v>#REF!</v>
      </c>
      <c r="G384" s="3">
        <v>11</v>
      </c>
      <c r="H384" s="3" t="s">
        <v>21</v>
      </c>
      <c r="I384" s="3">
        <v>6</v>
      </c>
    </row>
    <row r="385" spans="2:9" customFormat="1" ht="15" hidden="1">
      <c r="B385" s="2" t="s">
        <v>6</v>
      </c>
      <c r="C385" s="10" t="s">
        <v>472</v>
      </c>
      <c r="D385" s="10" t="s">
        <v>242</v>
      </c>
      <c r="E385" s="10" t="s">
        <v>81</v>
      </c>
      <c r="F385" s="30" t="e">
        <f>VLOOKUP(#REF!,[56]ОО!C:E,3,FALSE)</f>
        <v>#REF!</v>
      </c>
      <c r="G385" s="3">
        <v>11</v>
      </c>
      <c r="H385" s="3" t="s">
        <v>21</v>
      </c>
      <c r="I385" s="3">
        <v>6</v>
      </c>
    </row>
    <row r="386" spans="2:9" customFormat="1" ht="15" hidden="1">
      <c r="B386" s="2" t="s">
        <v>6</v>
      </c>
      <c r="C386" s="10" t="s">
        <v>401</v>
      </c>
      <c r="D386" s="10" t="s">
        <v>49</v>
      </c>
      <c r="E386" s="10" t="s">
        <v>168</v>
      </c>
      <c r="F386" s="30" t="e">
        <f>VLOOKUP(#REF!,[56]ОО!C:E,3,FALSE)</f>
        <v>#REF!</v>
      </c>
      <c r="G386" s="3">
        <v>11</v>
      </c>
      <c r="H386" s="3" t="s">
        <v>21</v>
      </c>
      <c r="I386" s="3">
        <v>2</v>
      </c>
    </row>
    <row r="387" spans="2:9" customFormat="1" ht="15" hidden="1">
      <c r="B387" s="2" t="s">
        <v>6</v>
      </c>
      <c r="C387" s="10" t="s">
        <v>275</v>
      </c>
      <c r="D387" s="10" t="s">
        <v>195</v>
      </c>
      <c r="E387" s="10" t="s">
        <v>276</v>
      </c>
      <c r="F387" s="30" t="e">
        <f>VLOOKUP(#REF!,[56]ОО!C:E,3,FALSE)</f>
        <v>#REF!</v>
      </c>
      <c r="G387" s="3">
        <v>11</v>
      </c>
      <c r="H387" s="3" t="s">
        <v>21</v>
      </c>
      <c r="I387" s="3">
        <v>0</v>
      </c>
    </row>
    <row r="388" spans="2:9" customFormat="1" ht="15" hidden="1">
      <c r="B388" s="2" t="s">
        <v>6</v>
      </c>
      <c r="C388" s="10" t="s">
        <v>473</v>
      </c>
      <c r="D388" s="10" t="s">
        <v>103</v>
      </c>
      <c r="E388" s="10" t="s">
        <v>127</v>
      </c>
      <c r="F388" s="30" t="e">
        <f>VLOOKUP(#REF!,[56]ОО!C:E,3,FALSE)</f>
        <v>#REF!</v>
      </c>
      <c r="G388" s="3">
        <v>11</v>
      </c>
      <c r="H388" s="3" t="s">
        <v>21</v>
      </c>
      <c r="I388" s="3">
        <v>0</v>
      </c>
    </row>
  </sheetData>
  <autoFilter ref="H4:H388">
    <filterColumn colId="0">
      <filters>
        <filter val="победитель"/>
        <filter val="призер"/>
        <filter val="призёр"/>
      </filters>
    </filterColumn>
  </autoFilter>
  <mergeCells count="3">
    <mergeCell ref="B1:I1"/>
    <mergeCell ref="D2:I2"/>
    <mergeCell ref="A3:I3"/>
  </mergeCells>
  <dataValidations count="1">
    <dataValidation type="decimal" allowBlank="1" showInputMessage="1" showErrorMessage="1" errorTitle="Ошибка!" error="Использованы недопустимые символы! Введите количество баллов в виде положительного числа (либо 0). " prompt="Введите количество баллов в виде положительного числа (либо 0). " sqref="I17:I200 I205:I388">
      <formula1>0</formula1>
      <formula2>2000</formula2>
    </dataValidation>
  </dataValidations>
  <pageMargins left="0.7" right="0.7" top="0.75" bottom="0.75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Пользователь Windows</cp:lastModifiedBy>
  <cp:lastPrinted>2021-12-28T13:19:34Z</cp:lastPrinted>
  <dcterms:created xsi:type="dcterms:W3CDTF">2020-12-08T17:40:50Z</dcterms:created>
  <dcterms:modified xsi:type="dcterms:W3CDTF">2021-12-28T13:20:04Z</dcterms:modified>
</cp:coreProperties>
</file>